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DIRAC\DGI\SEGEC\LICITAÇÕES 2023\SERVIÇOS\PGE 01-2023 - Serv. Manutenção Frota Oficial Antigo 27-22\Publicar\"/>
    </mc:Choice>
  </mc:AlternateContent>
  <xr:revisionPtr revIDLastSave="0" documentId="8_{EA2D5B9D-9C4A-48F4-857F-79E8E15B31B5}" xr6:coauthVersionLast="47" xr6:coauthVersionMax="47" xr10:uidLastSave="{00000000-0000-0000-0000-000000000000}"/>
  <bookViews>
    <workbookView xWindow="-120" yWindow="-120" windowWidth="24240" windowHeight="13140" tabRatio="748" xr2:uid="{00000000-000D-0000-FFFF-FFFF00000000}"/>
  </bookViews>
  <sheets>
    <sheet name="Tutorial de Preenchimento" sheetId="3" r:id="rId1"/>
    <sheet name="Taxa Administrativa" sheetId="4" r:id="rId2"/>
    <sheet name="Veículos Porte Leve e Médio RJ" sheetId="5" state="hidden" r:id="rId3"/>
    <sheet name="Veículos e Equipamentos" sheetId="7" r:id="rId4"/>
  </sheets>
  <definedNames>
    <definedName name="_xlnm.Print_Area" localSheetId="0">'Tutorial de Preenchimento'!$A$1:$G$7</definedName>
    <definedName name="_xlnm.Print_Area" localSheetId="3">'Veículos e Equipamentos'!$A$1:$X$44</definedName>
    <definedName name="_xlnm.Print_Area" localSheetId="2">'Veículos Porte Leve e Médio RJ'!$A$1:$P$45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4" l="1"/>
  <c r="G9" i="4" s="1"/>
  <c r="G10" i="4" s="1"/>
  <c r="G7" i="4"/>
  <c r="J38" i="5"/>
  <c r="K38" i="5"/>
  <c r="L3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8" i="5"/>
  <c r="J7" i="5"/>
  <c r="I40" i="5"/>
  <c r="J40" i="5" l="1"/>
  <c r="K7" i="5" l="1"/>
  <c r="L7" i="5" l="1"/>
  <c r="O5" i="5"/>
  <c r="N5" i="5"/>
  <c r="N7" i="5" s="1"/>
  <c r="L37" i="5"/>
  <c r="K36" i="5"/>
  <c r="L35" i="5"/>
  <c r="K34" i="5"/>
  <c r="L33" i="5"/>
  <c r="K32" i="5"/>
  <c r="L31" i="5"/>
  <c r="K30" i="5"/>
  <c r="L29" i="5"/>
  <c r="K28" i="5"/>
  <c r="L27" i="5"/>
  <c r="K26" i="5"/>
  <c r="L25" i="5"/>
  <c r="K24" i="5"/>
  <c r="L23" i="5"/>
  <c r="K22" i="5"/>
  <c r="L21" i="5"/>
  <c r="K20" i="5"/>
  <c r="L19" i="5"/>
  <c r="K18" i="5"/>
  <c r="L17" i="5"/>
  <c r="K16" i="5"/>
  <c r="L15" i="5"/>
  <c r="K14" i="5"/>
  <c r="L13" i="5"/>
  <c r="K12" i="5"/>
  <c r="L11" i="5"/>
  <c r="K10" i="5"/>
  <c r="L9" i="5"/>
  <c r="K8" i="5"/>
  <c r="O12" i="5" l="1"/>
  <c r="O18" i="5"/>
  <c r="O24" i="5"/>
  <c r="O30" i="5"/>
  <c r="O36" i="5"/>
  <c r="O7" i="5"/>
  <c r="O13" i="5"/>
  <c r="O19" i="5"/>
  <c r="O25" i="5"/>
  <c r="O31" i="5"/>
  <c r="O37" i="5"/>
  <c r="O14" i="5"/>
  <c r="O20" i="5"/>
  <c r="O26" i="5"/>
  <c r="O32" i="5"/>
  <c r="O9" i="5"/>
  <c r="O15" i="5"/>
  <c r="O21" i="5"/>
  <c r="O27" i="5"/>
  <c r="O33" i="5"/>
  <c r="O10" i="5"/>
  <c r="O16" i="5"/>
  <c r="O22" i="5"/>
  <c r="O28" i="5"/>
  <c r="O34" i="5"/>
  <c r="O38" i="5"/>
  <c r="O11" i="5"/>
  <c r="O17" i="5"/>
  <c r="O23" i="5"/>
  <c r="O29" i="5"/>
  <c r="O35" i="5"/>
  <c r="O8" i="5"/>
  <c r="N10" i="5"/>
  <c r="N14" i="5"/>
  <c r="N18" i="5"/>
  <c r="N22" i="5"/>
  <c r="N26" i="5"/>
  <c r="N30" i="5"/>
  <c r="N34" i="5"/>
  <c r="N31" i="5"/>
  <c r="N8" i="5"/>
  <c r="N12" i="5"/>
  <c r="N16" i="5"/>
  <c r="N20" i="5"/>
  <c r="N24" i="5"/>
  <c r="N28" i="5"/>
  <c r="N32" i="5"/>
  <c r="N36" i="5"/>
  <c r="N38" i="5"/>
  <c r="N33" i="5"/>
  <c r="L22" i="5"/>
  <c r="L10" i="5"/>
  <c r="L26" i="5"/>
  <c r="L14" i="5"/>
  <c r="L30" i="5"/>
  <c r="L18" i="5"/>
  <c r="L34" i="5"/>
  <c r="K9" i="5"/>
  <c r="N9" i="5" s="1"/>
  <c r="K11" i="5"/>
  <c r="N11" i="5" s="1"/>
  <c r="K13" i="5"/>
  <c r="N13" i="5" s="1"/>
  <c r="K15" i="5"/>
  <c r="N15" i="5" s="1"/>
  <c r="K17" i="5"/>
  <c r="N17" i="5" s="1"/>
  <c r="K19" i="5"/>
  <c r="N19" i="5" s="1"/>
  <c r="K21" i="5"/>
  <c r="N21" i="5" s="1"/>
  <c r="K23" i="5"/>
  <c r="N23" i="5" s="1"/>
  <c r="K25" i="5"/>
  <c r="N25" i="5" s="1"/>
  <c r="K27" i="5"/>
  <c r="N27" i="5" s="1"/>
  <c r="K29" i="5"/>
  <c r="N29" i="5" s="1"/>
  <c r="K31" i="5"/>
  <c r="K33" i="5"/>
  <c r="K35" i="5"/>
  <c r="N35" i="5" s="1"/>
  <c r="K37" i="5"/>
  <c r="N37" i="5" s="1"/>
  <c r="L8" i="5"/>
  <c r="L12" i="5"/>
  <c r="L16" i="5"/>
  <c r="L20" i="5"/>
  <c r="L24" i="5"/>
  <c r="L28" i="5"/>
  <c r="L32" i="5"/>
  <c r="L36" i="5"/>
  <c r="L40" i="5" l="1"/>
  <c r="N40" i="5"/>
  <c r="K40" i="5"/>
  <c r="O40" i="5"/>
  <c r="O42" i="5"/>
  <c r="N42" i="5"/>
</calcChain>
</file>

<file path=xl/sharedStrings.xml><?xml version="1.0" encoding="utf-8"?>
<sst xmlns="http://schemas.openxmlformats.org/spreadsheetml/2006/main" count="402" uniqueCount="136">
  <si>
    <t>CARGO 1421 PIPA</t>
  </si>
  <si>
    <t>CARGO 1421 BAU</t>
  </si>
  <si>
    <t>CARGO 1722 E MUNCK</t>
  </si>
  <si>
    <t>DUCATO MINIBUS</t>
  </si>
  <si>
    <t>CARGO 816 S</t>
  </si>
  <si>
    <t xml:space="preserve">VOLARE W8 ON </t>
  </si>
  <si>
    <t>CARGO 1422</t>
  </si>
  <si>
    <t>UF</t>
  </si>
  <si>
    <t>VEICULO</t>
  </si>
  <si>
    <t>RJ</t>
  </si>
  <si>
    <t>LINEA ESSENCE 1.8</t>
  </si>
  <si>
    <t>LINEA HLX 1.9</t>
  </si>
  <si>
    <t>LOGAN EXP 1.6</t>
  </si>
  <si>
    <t>MONTANA CONQUEST</t>
  </si>
  <si>
    <t>PALIO WEEKEND TREKK 1.6</t>
  </si>
  <si>
    <t>PALIO WEEKENDATTRACK</t>
  </si>
  <si>
    <t>DOBLÔ ADV. 1.8 FLEX</t>
  </si>
  <si>
    <t>DOBLÔ ESSENCE 1.8</t>
  </si>
  <si>
    <t>S-10 COLINA S 2.8</t>
  </si>
  <si>
    <t>S-10 COLINA D 4X4 2.8</t>
  </si>
  <si>
    <t>S-10 2.5 D 4X4</t>
  </si>
  <si>
    <t>S-10 2.8 S</t>
  </si>
  <si>
    <t>RANGER CD XL 3.0</t>
  </si>
  <si>
    <t>RANGER XL 13F 2.8</t>
  </si>
  <si>
    <t>L 200 TRITON GL D</t>
  </si>
  <si>
    <t>BOXER F 330C HDI</t>
  </si>
  <si>
    <t>CAMINHÃO/ C. FECHADA</t>
  </si>
  <si>
    <t xml:space="preserve">MB 709 </t>
  </si>
  <si>
    <t>MB 710</t>
  </si>
  <si>
    <t>IVECO DAILY 6012</t>
  </si>
  <si>
    <t>DAILY 6012 CC1</t>
  </si>
  <si>
    <t>CAMINHÃO C. FECHADA</t>
  </si>
  <si>
    <t>DF</t>
  </si>
  <si>
    <t>8.150 CAMINHÃO/C FECHADA</t>
  </si>
  <si>
    <t>815 E CAMINHÃO C. FECHADA</t>
  </si>
  <si>
    <t>7100 CAMINHÃO C. ABERTA</t>
  </si>
  <si>
    <t>13170 E CAMINHÃO C. FECHADA</t>
  </si>
  <si>
    <t>13150 CAMINHÃO C. FECHADA</t>
  </si>
  <si>
    <t>BOXER 16 LUGARES</t>
  </si>
  <si>
    <t>MB 413 CDI SPRINTER F</t>
  </si>
  <si>
    <t>SPRINTER</t>
  </si>
  <si>
    <t>DUCATO MAXICARGO 2.8</t>
  </si>
  <si>
    <t>BAÚ DE ALUMINIO GRANDE</t>
  </si>
  <si>
    <t>BAÚ FRIGORÍFICO</t>
  </si>
  <si>
    <t>REFRIGERADOR DO BAÚ</t>
  </si>
  <si>
    <t>BAÚ DE ALUMINIO PEQUENO</t>
  </si>
  <si>
    <t>BAÚ DE ALUMINIO / PLATAFORMA ELEVATÓRIA HIDRÁULICA DE CARGA</t>
  </si>
  <si>
    <t>BAÚ / REFRIGERADOR DO FRIGIRÍFICO</t>
  </si>
  <si>
    <t>7.90 S</t>
  </si>
  <si>
    <t>FUSION</t>
  </si>
  <si>
    <t>FOCUS 2L FC</t>
  </si>
  <si>
    <t>MASTER BUS 16  DCI</t>
  </si>
  <si>
    <t>QTD</t>
  </si>
  <si>
    <t>MUNCK / CARROCERIA ABERTA</t>
  </si>
  <si>
    <t>PE</t>
  </si>
  <si>
    <t>RANGER CAB. DUP. XL  CD  3.0</t>
  </si>
  <si>
    <t>FRONTIER  XE  CD  2.5  4X4</t>
  </si>
  <si>
    <t>S 10  LT  S 2.8  4X4</t>
  </si>
  <si>
    <t>L 200 TRITON SPORT GLS 2.4 CD</t>
  </si>
  <si>
    <t xml:space="preserve">S10  LT  2.8  TDI  CD  4X4 </t>
  </si>
  <si>
    <t>Consulta Tabela Fipe 2022</t>
  </si>
  <si>
    <t>FRONTIER SVATK 4X4</t>
  </si>
  <si>
    <t>DOBLÔ ADV. 1.3 EX</t>
  </si>
  <si>
    <t>S-10 COLINA D 4X2 2.8</t>
  </si>
  <si>
    <t>L200 OUTDOOR 2.5</t>
  </si>
  <si>
    <t>L200  4X4 GL 2.5</t>
  </si>
  <si>
    <t>TUTORIAL DE PREENCHIMENTO</t>
  </si>
  <si>
    <t>Aba da Planilha</t>
  </si>
  <si>
    <t>Busca rápida</t>
  </si>
  <si>
    <t>Informações relevantes para o preenchimento da planilha</t>
  </si>
  <si>
    <t>Destino do preenchimento da Aba da Planilha</t>
  </si>
  <si>
    <t xml:space="preserve">PRESTAÇÃO DE SERVIÇOS ESPECIALIZADOS EM MANUTENÇÃO PREVENTIVA E CORRETIVA DE VEÍCULOS AUTOMOTORES - COGIC - FIOCRUZ </t>
  </si>
  <si>
    <t>REGIONAL RIO DE JANEIRO</t>
  </si>
  <si>
    <t>Valor Total Anual</t>
  </si>
  <si>
    <r>
      <t>Valor para SERVIÇOS</t>
    </r>
    <r>
      <rPr>
        <b/>
        <sz val="11"/>
        <color rgb="FFFFFF00"/>
        <rFont val="Calibri"/>
        <family val="2"/>
        <scheme val="minor"/>
      </rPr>
      <t xml:space="preserve"> (40%)</t>
    </r>
  </si>
  <si>
    <r>
      <t xml:space="preserve">Valor para PEÇAS </t>
    </r>
    <r>
      <rPr>
        <b/>
        <sz val="11"/>
        <color rgb="FFFFFF00"/>
        <rFont val="Calibri"/>
        <family val="2"/>
        <scheme val="minor"/>
      </rPr>
      <t>(60%)</t>
    </r>
  </si>
  <si>
    <r>
      <t xml:space="preserve">Valor para SERVIÇOS </t>
    </r>
    <r>
      <rPr>
        <b/>
        <sz val="11"/>
        <color rgb="FFFFFF00"/>
        <rFont val="Calibri"/>
        <family val="2"/>
        <scheme val="minor"/>
      </rPr>
      <t>(40%)</t>
    </r>
  </si>
  <si>
    <t>REGIONAL PERNAMBUCO</t>
  </si>
  <si>
    <t>VEÍCULOS DE PORTE PESADO</t>
  </si>
  <si>
    <t>ESTIMATIVA DE DISPÊNDIO CONTRATUAL</t>
  </si>
  <si>
    <t>DESCONTO CONCEDIDO</t>
  </si>
  <si>
    <t>VEÍCULOS DE PORTE LEVE E MÉDIO</t>
  </si>
  <si>
    <t xml:space="preserve">VEÍCULOS DE PORTE PESADO                   </t>
  </si>
  <si>
    <t>EQUIPAMENTOS</t>
  </si>
  <si>
    <t>1999/2000</t>
  </si>
  <si>
    <t>2009/2010</t>
  </si>
  <si>
    <t>2013/2014</t>
  </si>
  <si>
    <t>2014/2014</t>
  </si>
  <si>
    <t>2009/2009</t>
  </si>
  <si>
    <t>2005/2005</t>
  </si>
  <si>
    <t>2002/2003</t>
  </si>
  <si>
    <t>2008/2009</t>
  </si>
  <si>
    <t>2010/2010</t>
  </si>
  <si>
    <t>2010/2011</t>
  </si>
  <si>
    <t>2006/2007</t>
  </si>
  <si>
    <t>2012/2012</t>
  </si>
  <si>
    <t>2011/2012</t>
  </si>
  <si>
    <t>2007/2007</t>
  </si>
  <si>
    <t>2013/2013</t>
  </si>
  <si>
    <t>2007/2008</t>
  </si>
  <si>
    <t>2017/2017</t>
  </si>
  <si>
    <t>2005/2006</t>
  </si>
  <si>
    <t>ANO/MODELO</t>
  </si>
  <si>
    <t>2012/2013</t>
  </si>
  <si>
    <t>2018/2019</t>
  </si>
  <si>
    <t>2020/2020</t>
  </si>
  <si>
    <t>1988/1988</t>
  </si>
  <si>
    <t>2002/2002</t>
  </si>
  <si>
    <t>1994/1994</t>
  </si>
  <si>
    <t>2004/2004</t>
  </si>
  <si>
    <t>2000/2000</t>
  </si>
  <si>
    <t>1998/1988</t>
  </si>
  <si>
    <t>1991/1992</t>
  </si>
  <si>
    <t>2001/2001</t>
  </si>
  <si>
    <t>2003/2004</t>
  </si>
  <si>
    <t>2015/2015</t>
  </si>
  <si>
    <t>Valor Total</t>
  </si>
  <si>
    <t>Estimativa anual (30%)</t>
  </si>
  <si>
    <t>Objeto</t>
  </si>
  <si>
    <t>Métrica da Despesa</t>
  </si>
  <si>
    <t>Valor Total Estimado Peças e Serviços</t>
  </si>
  <si>
    <t>Peças de reposição</t>
  </si>
  <si>
    <t xml:space="preserve">Valor Total Peças e Serviços com Taxa de Administração </t>
  </si>
  <si>
    <t>Serviços de Manutenção Preventiva e Corretiva</t>
  </si>
  <si>
    <t>Serviços de Administração e Gerenciamento de Frota, por meio de Sistema Informatizado.</t>
  </si>
  <si>
    <t xml:space="preserve">Peças de reposição e Serviços </t>
  </si>
  <si>
    <t>Valor Total Estimado</t>
  </si>
  <si>
    <t>OBSERVAÇÃO: A seleção da proposta mais vantajosa para a Administração será realizada observando-se o critério de MENOR TAXA DE ADMINISTRAÇÃO nas tabelas de serviços e peças.</t>
  </si>
  <si>
    <t>Taxa Administrativa</t>
  </si>
  <si>
    <t xml:space="preserve">Aba para ser preenchida em consideração a menor taxa de administração (gerenciamento). </t>
  </si>
  <si>
    <r>
      <t>Taxa de Administração</t>
    </r>
    <r>
      <rPr>
        <b/>
        <sz val="11"/>
        <color rgb="FFFFFF00"/>
        <rFont val="Arial"/>
        <family val="2"/>
      </rPr>
      <t xml:space="preserve"> Mensal </t>
    </r>
    <r>
      <rPr>
        <b/>
        <sz val="11"/>
        <color theme="0"/>
        <rFont val="Arial"/>
        <family val="2"/>
      </rPr>
      <t>(Gerenciamento)</t>
    </r>
  </si>
  <si>
    <r>
      <t>Taxa de Administração</t>
    </r>
    <r>
      <rPr>
        <b/>
        <sz val="11"/>
        <color rgb="FFFFFF00"/>
        <rFont val="Arial"/>
        <family val="2"/>
      </rPr>
      <t xml:space="preserve"> Anual </t>
    </r>
    <r>
      <rPr>
        <b/>
        <sz val="11"/>
        <color theme="0"/>
        <rFont val="Arial"/>
        <family val="2"/>
      </rPr>
      <t>(Gerenciamento)</t>
    </r>
  </si>
  <si>
    <t>A licitante deverá preencher somente o percentual da Taxa de Administração</t>
  </si>
  <si>
    <t>O percentual mensal da taxa administrativa será aplicado automaticamente sobre o valor total do contrato.</t>
  </si>
  <si>
    <t>Veículos e Equipamentos</t>
  </si>
  <si>
    <t>Gerenciamento e Administração COMPARTILHADA da frota envolvendo a manutenção em geral (leve, preventiva e corretiva), com fornecimento de peças, equipamentos e acessórios utilizando a implantação e a operação de um sistema informatizado, via web, compreendendo orçamento dos materiais e serviços especializados de manutenção mediante intermediação de rede de estabelecimentos credenciados pela Contratada para veículos oficiais da frota da Fiocruz.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</si>
</sst>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</numFmts>
  <fonts count="27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8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b/>
      <sz val="16"/>
      <color theme="0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11"/>
      <color theme="0"/>
      <name val="Calibri"/>
      <family val="2"/>
      <scheme val="minor"/>
    </font>
    <font>
      <sz val="10"/>
      <color theme="0"/>
      <name val="Arial"/>
      <family val="2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FF00"/>
      <name val="Calibri"/>
      <family val="2"/>
      <scheme val="minor"/>
    </font>
    <font>
      <sz val="11"/>
      <name val="Arial"/>
      <family val="2"/>
    </font>
    <font>
      <b/>
      <sz val="16"/>
      <name val="Arial"/>
      <family val="2"/>
    </font>
    <font>
      <b/>
      <sz val="11"/>
      <color rgb="FFFFFF00"/>
      <name val="Arial"/>
      <family val="2"/>
    </font>
    <font>
      <b/>
      <sz val="10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rgb="FFFFFF99"/>
        <bgColor theme="4" tint="0.79998168889431442"/>
      </patternFill>
    </fill>
    <fill>
      <patternFill patternType="solid">
        <fgColor theme="9" tint="0.399975585192419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theme="4" tint="0.39997558519241921"/>
      </bottom>
      <diagonal/>
    </border>
    <border>
      <left/>
      <right style="medium">
        <color indexed="64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medium">
        <color indexed="64"/>
      </right>
      <top style="thin">
        <color theme="4" tint="0.39997558519241921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theme="4" tint="0.39997558519241921"/>
      </bottom>
      <diagonal/>
    </border>
    <border>
      <left style="medium">
        <color indexed="64"/>
      </left>
      <right style="hair">
        <color indexed="64"/>
      </right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indexed="64"/>
      </left>
      <right style="hair">
        <color indexed="64"/>
      </right>
      <top style="thin">
        <color theme="4" tint="0.39997558519241921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theme="4" tint="0.39997558519241921"/>
      </bottom>
      <diagonal/>
    </border>
    <border>
      <left style="hair">
        <color indexed="64"/>
      </left>
      <right style="hair">
        <color indexed="64"/>
      </right>
      <top style="thin">
        <color theme="4" tint="0.39997558519241921"/>
      </top>
      <bottom style="thin">
        <color theme="4" tint="0.39997558519241921"/>
      </bottom>
      <diagonal/>
    </border>
    <border>
      <left style="hair">
        <color indexed="64"/>
      </left>
      <right style="hair">
        <color indexed="64"/>
      </right>
      <top style="thin">
        <color theme="4" tint="0.39997558519241921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theme="4" tint="0.39997558519241921"/>
      </bottom>
      <diagonal/>
    </border>
    <border>
      <left style="hair">
        <color indexed="64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hair">
        <color indexed="64"/>
      </left>
      <right/>
      <top style="thin">
        <color theme="4" tint="0.39997558519241921"/>
      </top>
      <bottom style="medium">
        <color indexed="64"/>
      </bottom>
      <diagonal/>
    </border>
    <border>
      <left/>
      <right style="hair">
        <color indexed="64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hair">
        <color indexed="64"/>
      </right>
      <top style="medium">
        <color indexed="64"/>
      </top>
      <bottom style="thin">
        <color theme="4" tint="0.39997558519241921"/>
      </bottom>
      <diagonal/>
    </border>
    <border>
      <left style="hair">
        <color indexed="64"/>
      </left>
      <right style="medium">
        <color indexed="64"/>
      </right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theme="4" tint="0.39997558519241921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4" tint="0.3999755851924192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4" tint="0.59999389629810485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4" tint="0.39997558519241921"/>
      </top>
      <bottom/>
      <diagonal/>
    </border>
    <border>
      <left style="hair">
        <color indexed="64"/>
      </left>
      <right style="medium">
        <color indexed="64"/>
      </right>
      <top style="thin">
        <color theme="4" tint="0.39997558519241921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theme="4" tint="0.39997558519241921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</cellStyleXfs>
  <cellXfs count="136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0" xfId="3" applyFill="1"/>
    <xf numFmtId="0" fontId="2" fillId="0" borderId="0" xfId="3"/>
    <xf numFmtId="0" fontId="9" fillId="3" borderId="1" xfId="3" applyFont="1" applyFill="1" applyBorder="1" applyAlignment="1">
      <alignment horizontal="center" vertical="center" wrapText="1"/>
    </xf>
    <xf numFmtId="0" fontId="10" fillId="4" borderId="3" xfId="3" applyFont="1" applyFill="1" applyBorder="1" applyAlignment="1">
      <alignment horizontal="center" vertical="center"/>
    </xf>
    <xf numFmtId="0" fontId="2" fillId="4" borderId="3" xfId="3" applyFill="1" applyBorder="1" applyAlignment="1">
      <alignment horizontal="center" vertical="center" wrapText="1"/>
    </xf>
    <xf numFmtId="0" fontId="10" fillId="2" borderId="0" xfId="3" applyFont="1" applyFill="1" applyAlignment="1">
      <alignment horizontal="center" vertical="center"/>
    </xf>
    <xf numFmtId="0" fontId="2" fillId="2" borderId="0" xfId="3" applyFill="1" applyAlignment="1">
      <alignment horizontal="center" vertical="center" wrapText="1"/>
    </xf>
    <xf numFmtId="0" fontId="10" fillId="0" borderId="0" xfId="3" applyFont="1" applyAlignment="1">
      <alignment horizontal="center" vertical="center"/>
    </xf>
    <xf numFmtId="0" fontId="2" fillId="0" borderId="0" xfId="3" applyAlignment="1">
      <alignment horizontal="center" vertical="center" wrapText="1"/>
    </xf>
    <xf numFmtId="0" fontId="2" fillId="0" borderId="0" xfId="4"/>
    <xf numFmtId="0" fontId="2" fillId="2" borderId="0" xfId="4" applyFill="1"/>
    <xf numFmtId="10" fontId="12" fillId="2" borderId="0" xfId="4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4" fontId="4" fillId="0" borderId="0" xfId="2" applyNumberFormat="1" applyFont="1" applyFill="1" applyBorder="1" applyAlignment="1">
      <alignment horizontal="center" vertical="center"/>
    </xf>
    <xf numFmtId="164" fontId="5" fillId="0" borderId="0" xfId="2" applyNumberFormat="1" applyFont="1" applyFill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5" fillId="3" borderId="15" xfId="0" applyFont="1" applyFill="1" applyBorder="1" applyAlignment="1">
      <alignment horizontal="center" vertical="center" wrapText="1"/>
    </xf>
    <xf numFmtId="10" fontId="20" fillId="0" borderId="12" xfId="0" applyNumberFormat="1" applyFont="1" applyBorder="1" applyAlignment="1">
      <alignment horizontal="center" vertical="center"/>
    </xf>
    <xf numFmtId="10" fontId="20" fillId="0" borderId="14" xfId="0" applyNumberFormat="1" applyFont="1" applyBorder="1" applyAlignment="1">
      <alignment horizontal="center" vertical="center"/>
    </xf>
    <xf numFmtId="44" fontId="0" fillId="7" borderId="19" xfId="5" applyFont="1" applyFill="1" applyBorder="1" applyAlignment="1">
      <alignment horizontal="center" vertical="center"/>
    </xf>
    <xf numFmtId="44" fontId="0" fillId="7" borderId="20" xfId="5" applyFont="1" applyFill="1" applyBorder="1" applyAlignment="1">
      <alignment horizontal="center" vertical="center"/>
    </xf>
    <xf numFmtId="44" fontId="0" fillId="7" borderId="21" xfId="5" applyFont="1" applyFill="1" applyBorder="1" applyAlignment="1">
      <alignment horizontal="center" vertical="center"/>
    </xf>
    <xf numFmtId="44" fontId="0" fillId="8" borderId="16" xfId="5" applyFont="1" applyFill="1" applyBorder="1" applyAlignment="1">
      <alignment horizontal="center" vertical="center"/>
    </xf>
    <xf numFmtId="44" fontId="0" fillId="8" borderId="17" xfId="5" applyFont="1" applyFill="1" applyBorder="1" applyAlignment="1">
      <alignment horizontal="center" vertical="center"/>
    </xf>
    <xf numFmtId="44" fontId="0" fillId="8" borderId="18" xfId="5" applyFont="1" applyFill="1" applyBorder="1" applyAlignment="1">
      <alignment horizontal="center" vertical="center"/>
    </xf>
    <xf numFmtId="44" fontId="0" fillId="7" borderId="25" xfId="5" applyFont="1" applyFill="1" applyBorder="1" applyAlignment="1">
      <alignment horizontal="center" vertical="center"/>
    </xf>
    <xf numFmtId="44" fontId="0" fillId="7" borderId="26" xfId="5" applyFont="1" applyFill="1" applyBorder="1" applyAlignment="1">
      <alignment horizontal="center" vertical="center"/>
    </xf>
    <xf numFmtId="44" fontId="0" fillId="7" borderId="27" xfId="5" applyFont="1" applyFill="1" applyBorder="1" applyAlignment="1">
      <alignment horizontal="center" vertical="center"/>
    </xf>
    <xf numFmtId="44" fontId="0" fillId="8" borderId="19" xfId="5" applyFont="1" applyFill="1" applyBorder="1" applyAlignment="1">
      <alignment horizontal="center" vertical="center"/>
    </xf>
    <xf numFmtId="44" fontId="0" fillId="8" borderId="20" xfId="5" applyFont="1" applyFill="1" applyBorder="1" applyAlignment="1">
      <alignment horizontal="center" vertical="center"/>
    </xf>
    <xf numFmtId="44" fontId="0" fillId="8" borderId="21" xfId="5" applyFont="1" applyFill="1" applyBorder="1" applyAlignment="1">
      <alignment horizontal="center" vertical="center"/>
    </xf>
    <xf numFmtId="0" fontId="21" fillId="4" borderId="28" xfId="0" applyFont="1" applyFill="1" applyBorder="1" applyAlignment="1">
      <alignment horizontal="center" vertical="center"/>
    </xf>
    <xf numFmtId="0" fontId="21" fillId="4" borderId="23" xfId="0" applyFont="1" applyFill="1" applyBorder="1" applyAlignment="1">
      <alignment horizontal="center" vertical="center"/>
    </xf>
    <xf numFmtId="0" fontId="15" fillId="3" borderId="15" xfId="0" applyFont="1" applyFill="1" applyBorder="1" applyAlignment="1">
      <alignment horizontal="center" vertical="center"/>
    </xf>
    <xf numFmtId="0" fontId="21" fillId="4" borderId="19" xfId="0" applyFont="1" applyFill="1" applyBorder="1" applyAlignment="1">
      <alignment horizontal="center" vertical="center"/>
    </xf>
    <xf numFmtId="0" fontId="21" fillId="4" borderId="29" xfId="0" applyFont="1" applyFill="1" applyBorder="1" applyAlignment="1">
      <alignment horizontal="center" vertical="center"/>
    </xf>
    <xf numFmtId="0" fontId="21" fillId="4" borderId="22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21" fillId="4" borderId="20" xfId="0" applyFont="1" applyFill="1" applyBorder="1" applyAlignment="1">
      <alignment horizontal="center" vertical="center"/>
    </xf>
    <xf numFmtId="0" fontId="21" fillId="4" borderId="30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center" vertical="center"/>
    </xf>
    <xf numFmtId="0" fontId="21" fillId="4" borderId="31" xfId="0" applyFont="1" applyFill="1" applyBorder="1" applyAlignment="1">
      <alignment horizontal="center" vertical="center"/>
    </xf>
    <xf numFmtId="0" fontId="21" fillId="4" borderId="21" xfId="0" applyFont="1" applyFill="1" applyBorder="1" applyAlignment="1">
      <alignment horizontal="center" vertical="center"/>
    </xf>
    <xf numFmtId="0" fontId="21" fillId="4" borderId="32" xfId="0" applyFont="1" applyFill="1" applyBorder="1" applyAlignment="1">
      <alignment horizontal="center" vertical="center"/>
    </xf>
    <xf numFmtId="0" fontId="21" fillId="4" borderId="33" xfId="0" applyFont="1" applyFill="1" applyBorder="1" applyAlignment="1">
      <alignment horizontal="center" vertical="center"/>
    </xf>
    <xf numFmtId="0" fontId="21" fillId="4" borderId="34" xfId="0" applyFont="1" applyFill="1" applyBorder="1" applyAlignment="1">
      <alignment horizontal="center" vertical="center"/>
    </xf>
    <xf numFmtId="0" fontId="21" fillId="4" borderId="9" xfId="0" applyFont="1" applyFill="1" applyBorder="1" applyAlignment="1">
      <alignment horizontal="center" vertical="center"/>
    </xf>
    <xf numFmtId="44" fontId="0" fillId="9" borderId="35" xfId="5" applyFont="1" applyFill="1" applyBorder="1" applyAlignment="1">
      <alignment horizontal="center" vertical="center"/>
    </xf>
    <xf numFmtId="44" fontId="0" fillId="9" borderId="36" xfId="5" applyFont="1" applyFill="1" applyBorder="1" applyAlignment="1">
      <alignment horizontal="center" vertical="center"/>
    </xf>
    <xf numFmtId="44" fontId="0" fillId="0" borderId="0" xfId="0" applyNumberFormat="1"/>
    <xf numFmtId="9" fontId="0" fillId="0" borderId="0" xfId="6" applyFont="1"/>
    <xf numFmtId="44" fontId="0" fillId="9" borderId="37" xfId="5" applyFont="1" applyFill="1" applyBorder="1" applyAlignment="1">
      <alignment horizontal="center" vertical="center"/>
    </xf>
    <xf numFmtId="0" fontId="21" fillId="4" borderId="24" xfId="0" applyFont="1" applyFill="1" applyBorder="1" applyAlignment="1">
      <alignment horizontal="center" vertical="center"/>
    </xf>
    <xf numFmtId="0" fontId="21" fillId="4" borderId="38" xfId="0" applyFont="1" applyFill="1" applyBorder="1" applyAlignment="1">
      <alignment horizontal="center" vertical="center"/>
    </xf>
    <xf numFmtId="0" fontId="21" fillId="4" borderId="39" xfId="0" applyFont="1" applyFill="1" applyBorder="1" applyAlignment="1">
      <alignment horizontal="center" vertical="center"/>
    </xf>
    <xf numFmtId="0" fontId="22" fillId="3" borderId="15" xfId="0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44" fontId="0" fillId="7" borderId="40" xfId="5" applyFont="1" applyFill="1" applyBorder="1" applyAlignment="1">
      <alignment horizontal="center" vertical="center"/>
    </xf>
    <xf numFmtId="44" fontId="0" fillId="8" borderId="40" xfId="5" applyFont="1" applyFill="1" applyBorder="1" applyAlignment="1">
      <alignment horizontal="center" vertical="center"/>
    </xf>
    <xf numFmtId="44" fontId="0" fillId="9" borderId="40" xfId="5" applyFont="1" applyFill="1" applyBorder="1" applyAlignment="1">
      <alignment horizontal="center" vertical="center"/>
    </xf>
    <xf numFmtId="0" fontId="9" fillId="3" borderId="6" xfId="4" applyFont="1" applyFill="1" applyBorder="1" applyAlignment="1">
      <alignment horizontal="center" vertical="center" wrapText="1"/>
    </xf>
    <xf numFmtId="0" fontId="2" fillId="2" borderId="0" xfId="4" applyFill="1" applyAlignment="1">
      <alignment vertical="center" wrapText="1"/>
    </xf>
    <xf numFmtId="44" fontId="9" fillId="3" borderId="45" xfId="4" applyNumberFormat="1" applyFont="1" applyFill="1" applyBorder="1" applyAlignment="1">
      <alignment horizontal="center" vertical="center" wrapText="1"/>
    </xf>
    <xf numFmtId="0" fontId="16" fillId="3" borderId="47" xfId="4" applyFont="1" applyFill="1" applyBorder="1" applyAlignment="1">
      <alignment horizontal="center" vertical="center" wrapText="1"/>
    </xf>
    <xf numFmtId="0" fontId="16" fillId="3" borderId="49" xfId="4" applyFont="1" applyFill="1" applyBorder="1" applyAlignment="1">
      <alignment horizontal="center" vertical="center" wrapText="1"/>
    </xf>
    <xf numFmtId="44" fontId="23" fillId="5" borderId="50" xfId="5" applyFont="1" applyFill="1" applyBorder="1" applyAlignment="1">
      <alignment horizontal="center" vertical="center" wrapText="1"/>
    </xf>
    <xf numFmtId="44" fontId="23" fillId="5" borderId="49" xfId="5" applyFont="1" applyFill="1" applyBorder="1" applyAlignment="1">
      <alignment horizontal="center" vertical="center" wrapText="1"/>
    </xf>
    <xf numFmtId="44" fontId="23" fillId="5" borderId="53" xfId="5" applyFont="1" applyFill="1" applyBorder="1" applyAlignment="1">
      <alignment horizontal="center" vertical="center" wrapText="1"/>
    </xf>
    <xf numFmtId="0" fontId="9" fillId="3" borderId="54" xfId="4" applyFont="1" applyFill="1" applyBorder="1" applyAlignment="1">
      <alignment horizontal="center" vertical="center" wrapText="1"/>
    </xf>
    <xf numFmtId="44" fontId="23" fillId="5" borderId="45" xfId="5" applyFont="1" applyFill="1" applyBorder="1" applyAlignment="1">
      <alignment horizontal="center" vertical="center" wrapText="1"/>
    </xf>
    <xf numFmtId="44" fontId="23" fillId="5" borderId="60" xfId="5" applyFont="1" applyFill="1" applyBorder="1" applyAlignment="1">
      <alignment horizontal="center" vertical="center" wrapText="1"/>
    </xf>
    <xf numFmtId="0" fontId="18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8" fillId="2" borderId="2" xfId="3" applyFont="1" applyFill="1" applyBorder="1" applyAlignment="1">
      <alignment horizontal="center" vertical="center"/>
    </xf>
    <xf numFmtId="0" fontId="13" fillId="0" borderId="0" xfId="3" applyFont="1" applyAlignment="1">
      <alignment horizontal="center" vertical="center" wrapText="1"/>
    </xf>
    <xf numFmtId="0" fontId="11" fillId="2" borderId="0" xfId="4" applyFont="1" applyFill="1" applyAlignment="1">
      <alignment horizontal="center" vertical="center"/>
    </xf>
    <xf numFmtId="0" fontId="14" fillId="2" borderId="0" xfId="4" applyFont="1" applyFill="1" applyAlignment="1">
      <alignment horizontal="center" vertical="center" wrapText="1"/>
    </xf>
    <xf numFmtId="0" fontId="9" fillId="3" borderId="4" xfId="4" applyFont="1" applyFill="1" applyBorder="1" applyAlignment="1">
      <alignment horizontal="center" vertical="center" wrapText="1"/>
    </xf>
    <xf numFmtId="0" fontId="9" fillId="3" borderId="55" xfId="4" applyFont="1" applyFill="1" applyBorder="1" applyAlignment="1">
      <alignment horizontal="center" vertical="center" wrapText="1"/>
    </xf>
    <xf numFmtId="0" fontId="16" fillId="3" borderId="48" xfId="4" applyFont="1" applyFill="1" applyBorder="1" applyAlignment="1">
      <alignment horizontal="center" vertical="center" wrapText="1"/>
    </xf>
    <xf numFmtId="0" fontId="16" fillId="3" borderId="41" xfId="4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0" fillId="0" borderId="0" xfId="4" applyFont="1" applyAlignment="1">
      <alignment horizontal="center" vertical="center"/>
    </xf>
    <xf numFmtId="0" fontId="9" fillId="3" borderId="42" xfId="4" applyFont="1" applyFill="1" applyBorder="1" applyAlignment="1">
      <alignment horizontal="center" vertical="center" wrapText="1"/>
    </xf>
    <xf numFmtId="0" fontId="9" fillId="3" borderId="43" xfId="4" applyFont="1" applyFill="1" applyBorder="1" applyAlignment="1">
      <alignment horizontal="center" vertical="center" wrapText="1"/>
    </xf>
    <xf numFmtId="0" fontId="9" fillId="3" borderId="44" xfId="4" applyFont="1" applyFill="1" applyBorder="1" applyAlignment="1">
      <alignment horizontal="center" vertical="center" wrapText="1"/>
    </xf>
    <xf numFmtId="0" fontId="23" fillId="5" borderId="8" xfId="4" applyFont="1" applyFill="1" applyBorder="1" applyAlignment="1">
      <alignment horizontal="center" vertical="center" wrapText="1"/>
    </xf>
    <xf numFmtId="0" fontId="23" fillId="5" borderId="52" xfId="4" applyFont="1" applyFill="1" applyBorder="1" applyAlignment="1">
      <alignment horizontal="center" vertical="center" wrapText="1"/>
    </xf>
    <xf numFmtId="0" fontId="23" fillId="5" borderId="51" xfId="4" applyFont="1" applyFill="1" applyBorder="1" applyAlignment="1">
      <alignment horizontal="center" vertical="center" wrapText="1"/>
    </xf>
    <xf numFmtId="0" fontId="23" fillId="5" borderId="0" xfId="4" applyFont="1" applyFill="1" applyAlignment="1">
      <alignment horizontal="center" vertical="center" wrapText="1"/>
    </xf>
    <xf numFmtId="0" fontId="26" fillId="3" borderId="13" xfId="4" applyFont="1" applyFill="1" applyBorder="1" applyAlignment="1">
      <alignment horizontal="center" vertical="center" wrapText="1"/>
    </xf>
    <xf numFmtId="0" fontId="26" fillId="3" borderId="46" xfId="4" applyFont="1" applyFill="1" applyBorder="1" applyAlignment="1">
      <alignment horizontal="center" vertical="center" wrapText="1"/>
    </xf>
    <xf numFmtId="0" fontId="26" fillId="3" borderId="14" xfId="4" applyFont="1" applyFill="1" applyBorder="1" applyAlignment="1">
      <alignment horizontal="center" vertical="center" wrapText="1"/>
    </xf>
    <xf numFmtId="0" fontId="2" fillId="2" borderId="0" xfId="4" applyFill="1" applyAlignment="1">
      <alignment horizontal="center" vertical="center" wrapText="1"/>
    </xf>
    <xf numFmtId="10" fontId="24" fillId="10" borderId="56" xfId="6" applyNumberFormat="1" applyFont="1" applyFill="1" applyBorder="1" applyAlignment="1" applyProtection="1">
      <alignment horizontal="center" vertical="center"/>
      <protection locked="0"/>
    </xf>
    <xf numFmtId="10" fontId="24" fillId="10" borderId="57" xfId="6" applyNumberFormat="1" applyFont="1" applyFill="1" applyBorder="1" applyAlignment="1" applyProtection="1">
      <alignment horizontal="center" vertical="center"/>
      <protection locked="0"/>
    </xf>
    <xf numFmtId="10" fontId="24" fillId="10" borderId="58" xfId="6" applyNumberFormat="1" applyFont="1" applyFill="1" applyBorder="1" applyAlignment="1" applyProtection="1">
      <alignment horizontal="center" vertical="center"/>
      <protection locked="0"/>
    </xf>
    <xf numFmtId="10" fontId="24" fillId="10" borderId="10" xfId="6" applyNumberFormat="1" applyFont="1" applyFill="1" applyBorder="1" applyAlignment="1" applyProtection="1">
      <alignment horizontal="center" vertical="center"/>
      <protection locked="0"/>
    </xf>
    <xf numFmtId="10" fontId="24" fillId="10" borderId="11" xfId="6" applyNumberFormat="1" applyFont="1" applyFill="1" applyBorder="1" applyAlignment="1" applyProtection="1">
      <alignment horizontal="center" vertical="center"/>
      <protection locked="0"/>
    </xf>
    <xf numFmtId="10" fontId="24" fillId="10" borderId="59" xfId="6" applyNumberFormat="1" applyFont="1" applyFill="1" applyBorder="1" applyAlignment="1" applyProtection="1">
      <alignment horizontal="center" vertical="center"/>
      <protection locked="0"/>
    </xf>
    <xf numFmtId="0" fontId="19" fillId="3" borderId="13" xfId="0" applyFont="1" applyFill="1" applyBorder="1" applyAlignment="1">
      <alignment horizontal="center" vertical="center"/>
    </xf>
    <xf numFmtId="0" fontId="19" fillId="3" borderId="14" xfId="0" applyFont="1" applyFill="1" applyBorder="1" applyAlignment="1">
      <alignment horizontal="center" vertical="center"/>
    </xf>
    <xf numFmtId="164" fontId="19" fillId="6" borderId="4" xfId="0" applyNumberFormat="1" applyFont="1" applyFill="1" applyBorder="1" applyAlignment="1">
      <alignment horizontal="center" vertical="center"/>
    </xf>
    <xf numFmtId="0" fontId="19" fillId="6" borderId="6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9" fillId="3" borderId="7" xfId="0" applyFont="1" applyFill="1" applyBorder="1" applyAlignment="1">
      <alignment horizontal="center" vertical="center"/>
    </xf>
    <xf numFmtId="0" fontId="19" fillId="3" borderId="8" xfId="0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  <xf numFmtId="0" fontId="19" fillId="3" borderId="10" xfId="0" applyFont="1" applyFill="1" applyBorder="1" applyAlignment="1">
      <alignment horizontal="center" vertical="center"/>
    </xf>
    <xf numFmtId="0" fontId="19" fillId="3" borderId="11" xfId="0" applyFont="1" applyFill="1" applyBorder="1" applyAlignment="1">
      <alignment horizontal="center" vertical="center"/>
    </xf>
    <xf numFmtId="0" fontId="19" fillId="3" borderId="9" xfId="0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</cellXfs>
  <cellStyles count="8">
    <cellStyle name="Moeda" xfId="5" builtinId="4"/>
    <cellStyle name="Normal" xfId="0" builtinId="0"/>
    <cellStyle name="Normal 14" xfId="3" xr:uid="{B9150E1D-C903-43D6-A458-06FF40088130}"/>
    <cellStyle name="Normal 16" xfId="4" xr:uid="{6A069FB9-5114-4F9D-B882-8E65BB91C0B5}"/>
    <cellStyle name="Normal 2" xfId="1" xr:uid="{9A28246A-0EE3-465F-B20D-5AED5C34DEA5}"/>
    <cellStyle name="Normal 2 10" xfId="7" xr:uid="{25FA8B50-E122-411B-9870-89A2FD7EA6FE}"/>
    <cellStyle name="Porcentagem" xfId="6" builtinId="5"/>
    <cellStyle name="Vírgula" xfId="2" builtinId="3"/>
  </cellStyles>
  <dxfs count="0"/>
  <tableStyles count="0" defaultTableStyle="TableStyleMedium2" defaultPivotStyle="PivotStyleLight16"/>
  <colors>
    <mruColors>
      <color rgb="FFFFFFCC"/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Motocicleta!A1"/><Relationship Id="rId13" Type="http://schemas.openxmlformats.org/officeDocument/2006/relationships/hyperlink" Target="#'Supervisor 12x36 Noturno'!A1"/><Relationship Id="rId18" Type="http://schemas.openxmlformats.org/officeDocument/2006/relationships/hyperlink" Target="#Materiais_Equipamentos!A1"/><Relationship Id="rId26" Type="http://schemas.openxmlformats.org/officeDocument/2006/relationships/hyperlink" Target="#'Ascensorista 36hs - Seg &#224; S&#225;b'!A1"/><Relationship Id="rId3" Type="http://schemas.openxmlformats.org/officeDocument/2006/relationships/image" Target="../media/image2.png"/><Relationship Id="rId21" Type="http://schemas.openxmlformats.org/officeDocument/2006/relationships/hyperlink" Target="#'Recepcionista 44hs - Seg &#224; Sex'!A1"/><Relationship Id="rId7" Type="http://schemas.openxmlformats.org/officeDocument/2006/relationships/hyperlink" Target="#'Equipamentos Operacionais'!A1"/><Relationship Id="rId12" Type="http://schemas.openxmlformats.org/officeDocument/2006/relationships/hyperlink" Target="#'Supervisor 12x36 Diurno'!A1"/><Relationship Id="rId17" Type="http://schemas.openxmlformats.org/officeDocument/2006/relationships/hyperlink" Target="#'Porteiro 5x2 - 44 horas'!A1"/><Relationship Id="rId25" Type="http://schemas.openxmlformats.org/officeDocument/2006/relationships/hyperlink" Target="#'Recepcionista 44hs - Bilingue'!A1"/><Relationship Id="rId2" Type="http://schemas.openxmlformats.org/officeDocument/2006/relationships/hyperlink" Target="#'Encargos_Rescis&#227;o_Prof Ausente'!A1"/><Relationship Id="rId16" Type="http://schemas.openxmlformats.org/officeDocument/2006/relationships/hyperlink" Target="#'Porteiro 12x36 Noturno'!A1"/><Relationship Id="rId20" Type="http://schemas.openxmlformats.org/officeDocument/2006/relationships/hyperlink" Target="#'Proposta Pro-Forma'!A1"/><Relationship Id="rId29" Type="http://schemas.openxmlformats.org/officeDocument/2006/relationships/hyperlink" Target="#'Taxa Administrativa'!A1"/><Relationship Id="rId1" Type="http://schemas.openxmlformats.org/officeDocument/2006/relationships/image" Target="../media/image1.png"/><Relationship Id="rId6" Type="http://schemas.openxmlformats.org/officeDocument/2006/relationships/hyperlink" Target="#Uniformes!A1"/><Relationship Id="rId11" Type="http://schemas.openxmlformats.org/officeDocument/2006/relationships/hyperlink" Target="#'Proposta Proforma'!A1"/><Relationship Id="rId24" Type="http://schemas.openxmlformats.org/officeDocument/2006/relationships/hyperlink" Target="#'Recepcionista 12x36 Diurno'!A1"/><Relationship Id="rId5" Type="http://schemas.openxmlformats.org/officeDocument/2006/relationships/hyperlink" Target="#'1'!A1"/><Relationship Id="rId15" Type="http://schemas.openxmlformats.org/officeDocument/2006/relationships/hyperlink" Target="#'Porteiro 12x36 Petr&#243;polis'!A1"/><Relationship Id="rId23" Type="http://schemas.openxmlformats.org/officeDocument/2006/relationships/hyperlink" Target="#'Recepcionista 44hs - Seg &#224; Sab'!A1"/><Relationship Id="rId28" Type="http://schemas.openxmlformats.org/officeDocument/2006/relationships/image" Target="../media/image4.png"/><Relationship Id="rId10" Type="http://schemas.openxmlformats.org/officeDocument/2006/relationships/hyperlink" Target="#'Resumo '!A1"/><Relationship Id="rId19" Type="http://schemas.openxmlformats.org/officeDocument/2006/relationships/hyperlink" Target="#Totalizador!A1"/><Relationship Id="rId31" Type="http://schemas.openxmlformats.org/officeDocument/2006/relationships/hyperlink" Target="#'Ve&#237;culos e Equipamentos'!A1"/><Relationship Id="rId4" Type="http://schemas.openxmlformats.org/officeDocument/2006/relationships/hyperlink" Target="#'Custos Indiretos Tributos Lucro'!A1"/><Relationship Id="rId9" Type="http://schemas.openxmlformats.org/officeDocument/2006/relationships/hyperlink" Target="#Ve&#237;culo!A1"/><Relationship Id="rId14" Type="http://schemas.openxmlformats.org/officeDocument/2006/relationships/hyperlink" Target="#'Porteiro 12x36 Diurno'!A1"/><Relationship Id="rId22" Type="http://schemas.openxmlformats.org/officeDocument/2006/relationships/image" Target="../media/image3.png"/><Relationship Id="rId27" Type="http://schemas.openxmlformats.org/officeDocument/2006/relationships/hyperlink" Target="#'Recepcionista 44hs - Petr&#243;polis'!A1"/><Relationship Id="rId30" Type="http://schemas.openxmlformats.org/officeDocument/2006/relationships/image" Target="../media/image5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hyperlink" Target="#'Tutorial de Preenchimento'!A1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'Tutorial de Preenchimento'!A1"/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hyperlink" Target="#'Tutorial de Preenchimento'!A1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127000</xdr:colOff>
      <xdr:row>1</xdr:row>
      <xdr:rowOff>105833</xdr:rowOff>
    </xdr:from>
    <xdr:to>
      <xdr:col>2</xdr:col>
      <xdr:colOff>127000</xdr:colOff>
      <xdr:row>1048576</xdr:row>
      <xdr:rowOff>70908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2DAA031-6E17-45DC-84CC-BBDA48219C8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1850" y="105833"/>
          <a:ext cx="0" cy="294216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2391834</xdr:colOff>
      <xdr:row>3</xdr:row>
      <xdr:rowOff>677333</xdr:rowOff>
    </xdr:from>
    <xdr:to>
      <xdr:col>2</xdr:col>
      <xdr:colOff>2391834</xdr:colOff>
      <xdr:row>11</xdr:row>
      <xdr:rowOff>574675</xdr:rowOff>
    </xdr:to>
    <xdr:pic>
      <xdr:nvPicPr>
        <xdr:cNvPr id="3" name="Imagem 2" descr="Lupa Pesquisa PNG - Imagem de Lupa Pesquisa PNG em Alta Resoluçã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1F8EBED-7A47-4A35-8811-F400CA9BDB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6684" y="2029883"/>
          <a:ext cx="0" cy="11334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2391833</xdr:colOff>
      <xdr:row>4</xdr:row>
      <xdr:rowOff>455084</xdr:rowOff>
    </xdr:from>
    <xdr:to>
      <xdr:col>2</xdr:col>
      <xdr:colOff>2391833</xdr:colOff>
      <xdr:row>11</xdr:row>
      <xdr:rowOff>502707</xdr:rowOff>
    </xdr:to>
    <xdr:pic>
      <xdr:nvPicPr>
        <xdr:cNvPr id="4" name="Imagem 3" descr="Lupa Pesquisa PNG - Imagem de Lupa Pesquisa PNG em Alta Resolução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5B1A68E3-752C-44E3-83AC-0C2C7D01D2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6683" y="3150659"/>
          <a:ext cx="0" cy="10286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2391834</xdr:colOff>
      <xdr:row>5</xdr:row>
      <xdr:rowOff>0</xdr:rowOff>
    </xdr:from>
    <xdr:to>
      <xdr:col>2</xdr:col>
      <xdr:colOff>2391834</xdr:colOff>
      <xdr:row>11</xdr:row>
      <xdr:rowOff>19049</xdr:rowOff>
    </xdr:to>
    <xdr:pic>
      <xdr:nvPicPr>
        <xdr:cNvPr id="5" name="Imagem 4" descr="Lupa Pesquisa PNG - Imagem de Lupa Pesquisa PNG em Alta Resolução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90FB8BA2-A9C1-4101-8BEB-1978B3ACA6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6684" y="4465108"/>
          <a:ext cx="0" cy="10477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2423584</xdr:colOff>
      <xdr:row>5</xdr:row>
      <xdr:rowOff>0</xdr:rowOff>
    </xdr:from>
    <xdr:to>
      <xdr:col>2</xdr:col>
      <xdr:colOff>2423584</xdr:colOff>
      <xdr:row>8</xdr:row>
      <xdr:rowOff>57149</xdr:rowOff>
    </xdr:to>
    <xdr:pic>
      <xdr:nvPicPr>
        <xdr:cNvPr id="6" name="Imagem 5" descr="Lupa Pesquisa PNG - Imagem de Lupa Pesquisa PNG em Alta Resolução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63CCF553-96DA-4705-9199-BC58533DD6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8434" y="12394142"/>
          <a:ext cx="0" cy="10572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2391833</xdr:colOff>
      <xdr:row>5</xdr:row>
      <xdr:rowOff>0</xdr:rowOff>
    </xdr:from>
    <xdr:to>
      <xdr:col>2</xdr:col>
      <xdr:colOff>2391833</xdr:colOff>
      <xdr:row>6</xdr:row>
      <xdr:rowOff>219076</xdr:rowOff>
    </xdr:to>
    <xdr:pic>
      <xdr:nvPicPr>
        <xdr:cNvPr id="7" name="Imagem 6" descr="Lupa Pesquisa PNG - Imagem de Lupa Pesquisa PNG em Alta Resolução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0D462618-014C-4B54-A639-0D7A1821C4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6683" y="13963650"/>
          <a:ext cx="0" cy="10477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2402416</xdr:colOff>
      <xdr:row>5</xdr:row>
      <xdr:rowOff>0</xdr:rowOff>
    </xdr:from>
    <xdr:to>
      <xdr:col>2</xdr:col>
      <xdr:colOff>2402416</xdr:colOff>
      <xdr:row>6</xdr:row>
      <xdr:rowOff>219076</xdr:rowOff>
    </xdr:to>
    <xdr:pic>
      <xdr:nvPicPr>
        <xdr:cNvPr id="8" name="Imagem 7" descr="Lupa Pesquisa PNG - Imagem de Lupa Pesquisa PNG em Alta Resolução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95BA9FE3-C899-4021-BC4B-E831D3920E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7266" y="13963650"/>
          <a:ext cx="0" cy="10657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2370666</xdr:colOff>
      <xdr:row>5</xdr:row>
      <xdr:rowOff>0</xdr:rowOff>
    </xdr:from>
    <xdr:to>
      <xdr:col>2</xdr:col>
      <xdr:colOff>2370666</xdr:colOff>
      <xdr:row>6</xdr:row>
      <xdr:rowOff>219076</xdr:rowOff>
    </xdr:to>
    <xdr:pic>
      <xdr:nvPicPr>
        <xdr:cNvPr id="9" name="Imagem 8" descr="Lupa Pesquisa PNG - Imagem de Lupa Pesquisa PNG em Alta Resolução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AC223C2E-0AD9-4244-971B-E66E285202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5516" y="13963650"/>
          <a:ext cx="0" cy="761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2402416</xdr:colOff>
      <xdr:row>5</xdr:row>
      <xdr:rowOff>0</xdr:rowOff>
    </xdr:from>
    <xdr:to>
      <xdr:col>2</xdr:col>
      <xdr:colOff>2402416</xdr:colOff>
      <xdr:row>6</xdr:row>
      <xdr:rowOff>61384</xdr:rowOff>
    </xdr:to>
    <xdr:pic>
      <xdr:nvPicPr>
        <xdr:cNvPr id="10" name="Imagem 9" descr="Lupa Pesquisa PNG - Imagem de Lupa Pesquisa PNG em Alta Resolução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73332768-6163-433D-82A9-E578690440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7266" y="14397567"/>
          <a:ext cx="0" cy="5048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2370667</xdr:colOff>
      <xdr:row>5</xdr:row>
      <xdr:rowOff>0</xdr:rowOff>
    </xdr:from>
    <xdr:to>
      <xdr:col>2</xdr:col>
      <xdr:colOff>2370667</xdr:colOff>
      <xdr:row>5</xdr:row>
      <xdr:rowOff>509058</xdr:rowOff>
    </xdr:to>
    <xdr:pic>
      <xdr:nvPicPr>
        <xdr:cNvPr id="11" name="Imagem 10" descr="Lupa Pesquisa PNG - Imagem de Lupa Pesquisa PNG em Alta Resolução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38F5AEC7-84F9-45A3-8DEE-3AC34CF323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5517" y="15054792"/>
          <a:ext cx="0" cy="3428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2391834</xdr:colOff>
      <xdr:row>5</xdr:row>
      <xdr:rowOff>0</xdr:rowOff>
    </xdr:from>
    <xdr:to>
      <xdr:col>2</xdr:col>
      <xdr:colOff>2391834</xdr:colOff>
      <xdr:row>11</xdr:row>
      <xdr:rowOff>19049</xdr:rowOff>
    </xdr:to>
    <xdr:pic>
      <xdr:nvPicPr>
        <xdr:cNvPr id="12" name="Imagem 11" descr="Lupa Pesquisa PNG - Imagem de Lupa Pesquisa PNG em Alta Resolução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DB62CD5A-24E9-4FE4-AFA1-E5461422D4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6684" y="4465108"/>
          <a:ext cx="0" cy="10477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152400</xdr:colOff>
      <xdr:row>1</xdr:row>
      <xdr:rowOff>95250</xdr:rowOff>
    </xdr:from>
    <xdr:to>
      <xdr:col>0</xdr:col>
      <xdr:colOff>152400</xdr:colOff>
      <xdr:row>7</xdr:row>
      <xdr:rowOff>178859</xdr:rowOff>
    </xdr:to>
    <xdr:pic>
      <xdr:nvPicPr>
        <xdr:cNvPr id="13" name="Imagem 12">
          <a:extLst>
            <a:ext uri="{FF2B5EF4-FFF2-40B4-BE49-F238E27FC236}">
              <a16:creationId xmlns:a16="http://schemas.microsoft.com/office/drawing/2014/main" id="{EF47C654-89D9-4DC5-9F0A-7A3C2202D5C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95250"/>
          <a:ext cx="2772834" cy="75141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142875</xdr:colOff>
      <xdr:row>3</xdr:row>
      <xdr:rowOff>438150</xdr:rowOff>
    </xdr:from>
    <xdr:to>
      <xdr:col>3</xdr:col>
      <xdr:colOff>142875</xdr:colOff>
      <xdr:row>7</xdr:row>
      <xdr:rowOff>275166</xdr:rowOff>
    </xdr:to>
    <xdr:pic>
      <xdr:nvPicPr>
        <xdr:cNvPr id="14" name="Imagem 13" descr="Lupa Pesquisa PNG - Imagem de Lupa Pesquisa PNG em Alta Resoluçã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27B29D41-1471-41F2-845D-0CA2F6ACCA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1790700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123825</xdr:colOff>
      <xdr:row>4</xdr:row>
      <xdr:rowOff>295275</xdr:rowOff>
    </xdr:from>
    <xdr:to>
      <xdr:col>3</xdr:col>
      <xdr:colOff>123825</xdr:colOff>
      <xdr:row>7</xdr:row>
      <xdr:rowOff>304799</xdr:rowOff>
    </xdr:to>
    <xdr:pic>
      <xdr:nvPicPr>
        <xdr:cNvPr id="15" name="Imagem 14" descr="Lupa Pesquisa PNG - Imagem de Lupa Pesquisa PNG em Alta Resolução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45A8DA18-F25B-45FF-9A33-6990002503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57625" y="2990850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114300</xdr:colOff>
      <xdr:row>5</xdr:row>
      <xdr:rowOff>0</xdr:rowOff>
    </xdr:from>
    <xdr:to>
      <xdr:col>3</xdr:col>
      <xdr:colOff>114300</xdr:colOff>
      <xdr:row>6</xdr:row>
      <xdr:rowOff>585258</xdr:rowOff>
    </xdr:to>
    <xdr:pic>
      <xdr:nvPicPr>
        <xdr:cNvPr id="16" name="Imagem 15" descr="Lupa Pesquisa PNG - Imagem de Lupa Pesquisa PNG em Alta Resolução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9F6634B3-3823-44AC-89AA-96F2F49479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8100" y="4267200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142875</xdr:colOff>
      <xdr:row>5</xdr:row>
      <xdr:rowOff>0</xdr:rowOff>
    </xdr:from>
    <xdr:to>
      <xdr:col>3</xdr:col>
      <xdr:colOff>142875</xdr:colOff>
      <xdr:row>6</xdr:row>
      <xdr:rowOff>585257</xdr:rowOff>
    </xdr:to>
    <xdr:pic>
      <xdr:nvPicPr>
        <xdr:cNvPr id="17" name="Imagem 16" descr="Lupa Pesquisa PNG - Imagem de Lupa Pesquisa PNG em Alta Resolução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71A541C3-3E7F-4190-9A88-6F05AA1877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4953000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142875</xdr:colOff>
      <xdr:row>5</xdr:row>
      <xdr:rowOff>0</xdr:rowOff>
    </xdr:from>
    <xdr:to>
      <xdr:col>3</xdr:col>
      <xdr:colOff>142875</xdr:colOff>
      <xdr:row>6</xdr:row>
      <xdr:rowOff>575733</xdr:rowOff>
    </xdr:to>
    <xdr:pic>
      <xdr:nvPicPr>
        <xdr:cNvPr id="18" name="Imagem 17" descr="Lupa Pesquisa PNG - Imagem de Lupa Pesquisa PNG em Alta Resolução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ED138271-E116-4D9F-B41C-C9504BB0BA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5619750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133350</xdr:colOff>
      <xdr:row>5</xdr:row>
      <xdr:rowOff>0</xdr:rowOff>
    </xdr:from>
    <xdr:to>
      <xdr:col>3</xdr:col>
      <xdr:colOff>133350</xdr:colOff>
      <xdr:row>6</xdr:row>
      <xdr:rowOff>581025</xdr:rowOff>
    </xdr:to>
    <xdr:pic>
      <xdr:nvPicPr>
        <xdr:cNvPr id="19" name="Imagem 18" descr="Lupa Pesquisa PNG - Imagem de Lupa Pesquisa PNG em Alta Resolução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F1417751-BC8E-460F-925C-F13E021DBF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6238875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114300</xdr:colOff>
      <xdr:row>5</xdr:row>
      <xdr:rowOff>0</xdr:rowOff>
    </xdr:from>
    <xdr:to>
      <xdr:col>3</xdr:col>
      <xdr:colOff>114300</xdr:colOff>
      <xdr:row>6</xdr:row>
      <xdr:rowOff>581025</xdr:rowOff>
    </xdr:to>
    <xdr:pic>
      <xdr:nvPicPr>
        <xdr:cNvPr id="20" name="Imagem 19" descr="Lupa Pesquisa PNG - Imagem de Lupa Pesquisa PNG em Alta Resolução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8BE63B35-5368-4CD6-91CB-61869DC17B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8100" y="6915150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142875</xdr:colOff>
      <xdr:row>5</xdr:row>
      <xdr:rowOff>0</xdr:rowOff>
    </xdr:from>
    <xdr:to>
      <xdr:col>3</xdr:col>
      <xdr:colOff>142875</xdr:colOff>
      <xdr:row>6</xdr:row>
      <xdr:rowOff>581025</xdr:rowOff>
    </xdr:to>
    <xdr:pic>
      <xdr:nvPicPr>
        <xdr:cNvPr id="21" name="Imagem 20" descr="Lupa Pesquisa PNG - Imagem de Lupa Pesquisa PNG em Alta Resolução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E3B83808-FF50-499C-8FFF-59D33B84E3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7572375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114300</xdr:colOff>
      <xdr:row>5</xdr:row>
      <xdr:rowOff>0</xdr:rowOff>
    </xdr:from>
    <xdr:to>
      <xdr:col>3</xdr:col>
      <xdr:colOff>114300</xdr:colOff>
      <xdr:row>6</xdr:row>
      <xdr:rowOff>581025</xdr:rowOff>
    </xdr:to>
    <xdr:pic>
      <xdr:nvPicPr>
        <xdr:cNvPr id="22" name="Imagem 21" descr="Lupa Pesquisa PNG - Imagem de Lupa Pesquisa PNG em Alta Resolução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49919578-AAAA-43BF-B0EB-2E99A3C928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8100" y="12163425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142875</xdr:colOff>
      <xdr:row>5</xdr:row>
      <xdr:rowOff>0</xdr:rowOff>
    </xdr:from>
    <xdr:to>
      <xdr:col>3</xdr:col>
      <xdr:colOff>142875</xdr:colOff>
      <xdr:row>6</xdr:row>
      <xdr:rowOff>561975</xdr:rowOff>
    </xdr:to>
    <xdr:pic>
      <xdr:nvPicPr>
        <xdr:cNvPr id="23" name="Imagem 22" descr="Lupa Pesquisa PNG - Imagem de Lupa Pesquisa PNG em Alta Resolução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8ECDDC96-F771-4EB9-A8A2-7FFF4543DE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12858750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123825</xdr:colOff>
      <xdr:row>5</xdr:row>
      <xdr:rowOff>0</xdr:rowOff>
    </xdr:from>
    <xdr:to>
      <xdr:col>3</xdr:col>
      <xdr:colOff>123825</xdr:colOff>
      <xdr:row>6</xdr:row>
      <xdr:rowOff>57150</xdr:rowOff>
    </xdr:to>
    <xdr:pic>
      <xdr:nvPicPr>
        <xdr:cNvPr id="24" name="Imagem 23" descr="Lupa Pesquisa PNG - Imagem de Lupa Pesquisa PNG em Alta Resolução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5936DB07-4F80-4757-8BF6-841BF31206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57625" y="14135100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142875</xdr:colOff>
      <xdr:row>5</xdr:row>
      <xdr:rowOff>0</xdr:rowOff>
    </xdr:from>
    <xdr:to>
      <xdr:col>3</xdr:col>
      <xdr:colOff>142875</xdr:colOff>
      <xdr:row>5</xdr:row>
      <xdr:rowOff>514349</xdr:rowOff>
    </xdr:to>
    <xdr:pic>
      <xdr:nvPicPr>
        <xdr:cNvPr id="25" name="Imagem 24" descr="Lupa Pesquisa PNG - Imagem de Lupa Pesquisa PNG em Alta Resolução">
          <a:hlinkClick xmlns:r="http://schemas.openxmlformats.org/officeDocument/2006/relationships" r:id="rId20"/>
          <a:extLst>
            <a:ext uri="{FF2B5EF4-FFF2-40B4-BE49-F238E27FC236}">
              <a16:creationId xmlns:a16="http://schemas.microsoft.com/office/drawing/2014/main" id="{69E93FE7-1330-493F-AA80-58EB74A889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14773275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5</xdr:row>
      <xdr:rowOff>0</xdr:rowOff>
    </xdr:from>
    <xdr:to>
      <xdr:col>3</xdr:col>
      <xdr:colOff>152400</xdr:colOff>
      <xdr:row>6</xdr:row>
      <xdr:rowOff>495300</xdr:rowOff>
    </xdr:to>
    <xdr:pic>
      <xdr:nvPicPr>
        <xdr:cNvPr id="26" name="Imagem 25" descr="Lupa Pesquisa PNG - Imagem de Lupa Pesquisa PNG em Alta Resolução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A7ADDEAD-8B8F-45E1-A720-1C3D1D834C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13515975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142875</xdr:colOff>
      <xdr:row>5</xdr:row>
      <xdr:rowOff>0</xdr:rowOff>
    </xdr:from>
    <xdr:to>
      <xdr:col>3</xdr:col>
      <xdr:colOff>142875</xdr:colOff>
      <xdr:row>6</xdr:row>
      <xdr:rowOff>560855</xdr:rowOff>
    </xdr:to>
    <xdr:pic>
      <xdr:nvPicPr>
        <xdr:cNvPr id="28" name="Imagem 27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7F527787-BDDF-4633-A6CF-4F5F31FB35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3876675" y="8258175"/>
          <a:ext cx="286537" cy="256054"/>
        </a:xfrm>
        <a:prstGeom prst="rect">
          <a:avLst/>
        </a:prstGeom>
      </xdr:spPr>
    </xdr:pic>
    <xdr:clientData/>
  </xdr:twoCellAnchor>
  <xdr:twoCellAnchor editAs="oneCell">
    <xdr:from>
      <xdr:col>3</xdr:col>
      <xdr:colOff>142875</xdr:colOff>
      <xdr:row>5</xdr:row>
      <xdr:rowOff>0</xdr:rowOff>
    </xdr:from>
    <xdr:to>
      <xdr:col>3</xdr:col>
      <xdr:colOff>142875</xdr:colOff>
      <xdr:row>6</xdr:row>
      <xdr:rowOff>571500</xdr:rowOff>
    </xdr:to>
    <xdr:pic>
      <xdr:nvPicPr>
        <xdr:cNvPr id="29" name="Imagem 28" descr="Lupa Pesquisa PNG - Imagem de Lupa Pesquisa PNG em Alta Resolução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CE813DCC-CE62-4BFA-AB37-18C1F0B5C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9563100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133350</xdr:colOff>
      <xdr:row>5</xdr:row>
      <xdr:rowOff>0</xdr:rowOff>
    </xdr:from>
    <xdr:to>
      <xdr:col>3</xdr:col>
      <xdr:colOff>133350</xdr:colOff>
      <xdr:row>6</xdr:row>
      <xdr:rowOff>581025</xdr:rowOff>
    </xdr:to>
    <xdr:pic>
      <xdr:nvPicPr>
        <xdr:cNvPr id="30" name="Imagem 29" descr="Lupa Pesquisa PNG - Imagem de Lupa Pesquisa PNG em Alta Resolução">
          <a:hlinkClick xmlns:r="http://schemas.openxmlformats.org/officeDocument/2006/relationships" r:id="rId24"/>
          <a:extLst>
            <a:ext uri="{FF2B5EF4-FFF2-40B4-BE49-F238E27FC236}">
              <a16:creationId xmlns:a16="http://schemas.microsoft.com/office/drawing/2014/main" id="{4BC6DCC2-981C-4B5E-98A2-44A75D96D5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10210800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5</xdr:row>
      <xdr:rowOff>0</xdr:rowOff>
    </xdr:from>
    <xdr:to>
      <xdr:col>3</xdr:col>
      <xdr:colOff>152400</xdr:colOff>
      <xdr:row>6</xdr:row>
      <xdr:rowOff>581025</xdr:rowOff>
    </xdr:to>
    <xdr:pic>
      <xdr:nvPicPr>
        <xdr:cNvPr id="31" name="Imagem 30" descr="Lupa Pesquisa PNG - Imagem de Lupa Pesquisa PNG em Alta Resolução">
          <a:hlinkClick xmlns:r="http://schemas.openxmlformats.org/officeDocument/2006/relationships" r:id="rId25"/>
          <a:extLst>
            <a:ext uri="{FF2B5EF4-FFF2-40B4-BE49-F238E27FC236}">
              <a16:creationId xmlns:a16="http://schemas.microsoft.com/office/drawing/2014/main" id="{CA933FA5-D4AA-4A50-8E58-23543F37CC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10839450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142875</xdr:colOff>
      <xdr:row>5</xdr:row>
      <xdr:rowOff>0</xdr:rowOff>
    </xdr:from>
    <xdr:to>
      <xdr:col>3</xdr:col>
      <xdr:colOff>142875</xdr:colOff>
      <xdr:row>6</xdr:row>
      <xdr:rowOff>581025</xdr:rowOff>
    </xdr:to>
    <xdr:pic>
      <xdr:nvPicPr>
        <xdr:cNvPr id="32" name="Imagem 31" descr="Lupa Pesquisa PNG - Imagem de Lupa Pesquisa PNG em Alta Resolução">
          <a:hlinkClick xmlns:r="http://schemas.openxmlformats.org/officeDocument/2006/relationships" r:id="rId26"/>
          <a:extLst>
            <a:ext uri="{FF2B5EF4-FFF2-40B4-BE49-F238E27FC236}">
              <a16:creationId xmlns:a16="http://schemas.microsoft.com/office/drawing/2014/main" id="{FD2DCD73-A42C-4400-A586-F7F21C1C14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11525250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5</xdr:row>
      <xdr:rowOff>0</xdr:rowOff>
    </xdr:from>
    <xdr:to>
      <xdr:col>3</xdr:col>
      <xdr:colOff>152400</xdr:colOff>
      <xdr:row>6</xdr:row>
      <xdr:rowOff>579905</xdr:rowOff>
    </xdr:to>
    <xdr:pic>
      <xdr:nvPicPr>
        <xdr:cNvPr id="33" name="Imagem 32">
          <a:hlinkClick xmlns:r="http://schemas.openxmlformats.org/officeDocument/2006/relationships" r:id="rId27"/>
          <a:extLst>
            <a:ext uri="{FF2B5EF4-FFF2-40B4-BE49-F238E27FC236}">
              <a16:creationId xmlns:a16="http://schemas.microsoft.com/office/drawing/2014/main" id="{725D027B-F92D-4555-8818-F7EB42A9F8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3886200" y="8867775"/>
          <a:ext cx="286537" cy="256054"/>
        </a:xfrm>
        <a:prstGeom prst="rect">
          <a:avLst/>
        </a:prstGeom>
      </xdr:spPr>
    </xdr:pic>
    <xdr:clientData/>
  </xdr:twoCellAnchor>
  <xdr:twoCellAnchor>
    <xdr:from>
      <xdr:col>1</xdr:col>
      <xdr:colOff>21167</xdr:colOff>
      <xdr:row>0</xdr:row>
      <xdr:rowOff>64559</xdr:rowOff>
    </xdr:from>
    <xdr:to>
      <xdr:col>2</xdr:col>
      <xdr:colOff>1569508</xdr:colOff>
      <xdr:row>0</xdr:row>
      <xdr:rowOff>709083</xdr:rowOff>
    </xdr:to>
    <xdr:pic>
      <xdr:nvPicPr>
        <xdr:cNvPr id="35" name="Imagem 1" descr="Descrição: cabeçalho_documentos">
          <a:extLst>
            <a:ext uri="{FF2B5EF4-FFF2-40B4-BE49-F238E27FC236}">
              <a16:creationId xmlns:a16="http://schemas.microsoft.com/office/drawing/2014/main" id="{7B036F47-36C5-88D1-4611-AC819A71F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0250" y="64559"/>
          <a:ext cx="2257425" cy="644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21167</xdr:colOff>
      <xdr:row>3</xdr:row>
      <xdr:rowOff>158750</xdr:rowOff>
    </xdr:from>
    <xdr:to>
      <xdr:col>3</xdr:col>
      <xdr:colOff>508001</xdr:colOff>
      <xdr:row>3</xdr:row>
      <xdr:rowOff>613833</xdr:rowOff>
    </xdr:to>
    <xdr:pic>
      <xdr:nvPicPr>
        <xdr:cNvPr id="38" name="Imagem 37" descr="Download Click Png Pic HQ PNG Image | FreePNGImg">
          <a:hlinkClick xmlns:r="http://schemas.openxmlformats.org/officeDocument/2006/relationships" r:id="rId29"/>
          <a:extLst>
            <a:ext uri="{FF2B5EF4-FFF2-40B4-BE49-F238E27FC236}">
              <a16:creationId xmlns:a16="http://schemas.microsoft.com/office/drawing/2014/main" id="{64DC4A00-3D5B-4F15-BBF2-9FD05324B8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4084" y="2465917"/>
          <a:ext cx="486834" cy="4550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</xdr:row>
      <xdr:rowOff>63500</xdr:rowOff>
    </xdr:from>
    <xdr:to>
      <xdr:col>3</xdr:col>
      <xdr:colOff>486834</xdr:colOff>
      <xdr:row>4</xdr:row>
      <xdr:rowOff>518583</xdr:rowOff>
    </xdr:to>
    <xdr:pic>
      <xdr:nvPicPr>
        <xdr:cNvPr id="44" name="Imagem 43" descr="Download Click Png Pic HQ PNG Image | FreePNGImg">
          <a:hlinkClick xmlns:r="http://schemas.openxmlformats.org/officeDocument/2006/relationships" r:id="rId31"/>
          <a:extLst>
            <a:ext uri="{FF2B5EF4-FFF2-40B4-BE49-F238E27FC236}">
              <a16:creationId xmlns:a16="http://schemas.microsoft.com/office/drawing/2014/main" id="{469B5D7E-A927-4691-89FA-72D9D87673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2917" y="3090333"/>
          <a:ext cx="486834" cy="4550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275167</xdr:colOff>
      <xdr:row>1</xdr:row>
      <xdr:rowOff>74083</xdr:rowOff>
    </xdr:from>
    <xdr:to>
      <xdr:col>1</xdr:col>
      <xdr:colOff>275167</xdr:colOff>
      <xdr:row>7</xdr:row>
      <xdr:rowOff>409575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523C189-3418-449B-89CD-C49988BE89C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767" y="693208"/>
          <a:ext cx="0" cy="20510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232833</xdr:colOff>
      <xdr:row>12</xdr:row>
      <xdr:rowOff>254000</xdr:rowOff>
    </xdr:from>
    <xdr:to>
      <xdr:col>1</xdr:col>
      <xdr:colOff>232833</xdr:colOff>
      <xdr:row>13</xdr:row>
      <xdr:rowOff>19050</xdr:rowOff>
    </xdr:to>
    <xdr:pic>
      <xdr:nvPicPr>
        <xdr:cNvPr id="3" name="Imagem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BB7F765A-4FAE-4F7C-A85A-7BC70279A3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42433" y="7550150"/>
          <a:ext cx="0" cy="327025"/>
        </a:xfrm>
        <a:prstGeom prst="rect">
          <a:avLst/>
        </a:prstGeom>
      </xdr:spPr>
    </xdr:pic>
    <xdr:clientData/>
  </xdr:twoCellAnchor>
  <xdr:twoCellAnchor editAs="oneCell">
    <xdr:from>
      <xdr:col>1</xdr:col>
      <xdr:colOff>200025</xdr:colOff>
      <xdr:row>1</xdr:row>
      <xdr:rowOff>0</xdr:rowOff>
    </xdr:from>
    <xdr:to>
      <xdr:col>1</xdr:col>
      <xdr:colOff>200025</xdr:colOff>
      <xdr:row>4</xdr:row>
      <xdr:rowOff>361950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7D68988F-5CB5-4C60-AB5A-CFA57189879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5" y="619125"/>
          <a:ext cx="2286000" cy="75247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133350</xdr:colOff>
      <xdr:row>17</xdr:row>
      <xdr:rowOff>76200</xdr:rowOff>
    </xdr:from>
    <xdr:to>
      <xdr:col>1</xdr:col>
      <xdr:colOff>1581150</xdr:colOff>
      <xdr:row>20</xdr:row>
      <xdr:rowOff>104775</xdr:rowOff>
    </xdr:to>
    <xdr:sp macro="" textlink="">
      <xdr:nvSpPr>
        <xdr:cNvPr id="5" name="Retângulo: Biselado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CD521012-0C4E-4FE6-9A72-723095C199E1}"/>
            </a:ext>
          </a:extLst>
        </xdr:cNvPr>
        <xdr:cNvSpPr/>
      </xdr:nvSpPr>
      <xdr:spPr bwMode="auto">
        <a:xfrm>
          <a:off x="1257300" y="6229350"/>
          <a:ext cx="1447800" cy="352425"/>
        </a:xfrm>
        <a:prstGeom prst="bevel">
          <a:avLst/>
        </a:prstGeom>
        <a:gradFill flip="none" rotWithShape="1">
          <a:gsLst>
            <a:gs pos="0">
              <a:schemeClr val="accent2">
                <a:lumMod val="67000"/>
              </a:schemeClr>
            </a:gs>
            <a:gs pos="48000">
              <a:schemeClr val="accent2">
                <a:lumMod val="97000"/>
                <a:lumOff val="3000"/>
              </a:schemeClr>
            </a:gs>
            <a:gs pos="100000">
              <a:schemeClr val="accent2">
                <a:lumMod val="60000"/>
                <a:lumOff val="40000"/>
              </a:schemeClr>
            </a:gs>
          </a:gsLst>
          <a:lin ang="16200000" scaled="1"/>
          <a:tileRect/>
        </a:gra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pt-BR" sz="1000" b="1">
              <a:solidFill>
                <a:schemeClr val="bg1"/>
              </a:solidFill>
              <a:latin typeface="+mn-lt"/>
            </a:rPr>
            <a:t>Voltar ao Tutorial</a:t>
          </a:r>
        </a:p>
      </xdr:txBody>
    </xdr:sp>
    <xdr:clientData/>
  </xdr:twoCellAnchor>
  <xdr:twoCellAnchor>
    <xdr:from>
      <xdr:col>7</xdr:col>
      <xdr:colOff>909637</xdr:colOff>
      <xdr:row>6</xdr:row>
      <xdr:rowOff>385765</xdr:rowOff>
    </xdr:from>
    <xdr:to>
      <xdr:col>7</xdr:col>
      <xdr:colOff>1185862</xdr:colOff>
      <xdr:row>7</xdr:row>
      <xdr:rowOff>71440</xdr:rowOff>
    </xdr:to>
    <xdr:sp macro="" textlink="">
      <xdr:nvSpPr>
        <xdr:cNvPr id="6" name="Seta: para Baixo 5">
          <a:extLst>
            <a:ext uri="{FF2B5EF4-FFF2-40B4-BE49-F238E27FC236}">
              <a16:creationId xmlns:a16="http://schemas.microsoft.com/office/drawing/2014/main" id="{2F039CBD-C6CC-40A5-9972-80EC23A20B59}"/>
            </a:ext>
          </a:extLst>
        </xdr:cNvPr>
        <xdr:cNvSpPr/>
      </xdr:nvSpPr>
      <xdr:spPr>
        <a:xfrm rot="5400000">
          <a:off x="11601450" y="3886202"/>
          <a:ext cx="152400" cy="27622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171451</xdr:colOff>
      <xdr:row>0</xdr:row>
      <xdr:rowOff>190501</xdr:rowOff>
    </xdr:from>
    <xdr:to>
      <xdr:col>1</xdr:col>
      <xdr:colOff>447675</xdr:colOff>
      <xdr:row>0</xdr:row>
      <xdr:rowOff>628651</xdr:rowOff>
    </xdr:to>
    <xdr:pic>
      <xdr:nvPicPr>
        <xdr:cNvPr id="7" name="Imagem 1" descr="Descrição: cabeçalho_documentos">
          <a:extLst>
            <a:ext uri="{FF2B5EF4-FFF2-40B4-BE49-F238E27FC236}">
              <a16:creationId xmlns:a16="http://schemas.microsoft.com/office/drawing/2014/main" id="{3E52E5AC-8982-4FF7-A04E-6A41DC82B8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1" y="190501"/>
          <a:ext cx="1400174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180974</xdr:rowOff>
    </xdr:from>
    <xdr:to>
      <xdr:col>4</xdr:col>
      <xdr:colOff>361950</xdr:colOff>
      <xdr:row>1</xdr:row>
      <xdr:rowOff>761999</xdr:rowOff>
    </xdr:to>
    <xdr:pic>
      <xdr:nvPicPr>
        <xdr:cNvPr id="2" name="Imagem 1" descr="Descrição: cabeçalho_documentos">
          <a:extLst>
            <a:ext uri="{FF2B5EF4-FFF2-40B4-BE49-F238E27FC236}">
              <a16:creationId xmlns:a16="http://schemas.microsoft.com/office/drawing/2014/main" id="{6ADB1BC1-68F2-4D64-9022-D04920D0D3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561974"/>
          <a:ext cx="1762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152400</xdr:colOff>
      <xdr:row>41</xdr:row>
      <xdr:rowOff>152400</xdr:rowOff>
    </xdr:from>
    <xdr:to>
      <xdr:col>4</xdr:col>
      <xdr:colOff>66675</xdr:colOff>
      <xdr:row>43</xdr:row>
      <xdr:rowOff>114300</xdr:rowOff>
    </xdr:to>
    <xdr:sp macro="" textlink="">
      <xdr:nvSpPr>
        <xdr:cNvPr id="3" name="Retângulo: Biselado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96C9A6F-1FF0-4F1A-B721-F5D254B8E336}"/>
            </a:ext>
          </a:extLst>
        </xdr:cNvPr>
        <xdr:cNvSpPr/>
      </xdr:nvSpPr>
      <xdr:spPr bwMode="auto">
        <a:xfrm>
          <a:off x="762000" y="9677400"/>
          <a:ext cx="1447800" cy="352425"/>
        </a:xfrm>
        <a:prstGeom prst="bevel">
          <a:avLst/>
        </a:prstGeom>
        <a:gradFill flip="none" rotWithShape="1">
          <a:gsLst>
            <a:gs pos="0">
              <a:schemeClr val="accent2">
                <a:lumMod val="67000"/>
              </a:schemeClr>
            </a:gs>
            <a:gs pos="48000">
              <a:schemeClr val="accent2">
                <a:lumMod val="97000"/>
                <a:lumOff val="3000"/>
              </a:schemeClr>
            </a:gs>
            <a:gs pos="100000">
              <a:schemeClr val="accent2">
                <a:lumMod val="60000"/>
                <a:lumOff val="40000"/>
              </a:schemeClr>
            </a:gs>
          </a:gsLst>
          <a:lin ang="16200000" scaled="1"/>
          <a:tileRect/>
        </a:gra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pt-BR" sz="1000" b="1">
              <a:solidFill>
                <a:schemeClr val="bg1"/>
              </a:solidFill>
              <a:latin typeface="+mn-lt"/>
            </a:rPr>
            <a:t>Voltar ao Tutorial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180974</xdr:rowOff>
    </xdr:from>
    <xdr:to>
      <xdr:col>4</xdr:col>
      <xdr:colOff>361950</xdr:colOff>
      <xdr:row>1</xdr:row>
      <xdr:rowOff>761999</xdr:rowOff>
    </xdr:to>
    <xdr:pic>
      <xdr:nvPicPr>
        <xdr:cNvPr id="2" name="Imagem 1" descr="Descrição: cabeçalho_documentos">
          <a:extLst>
            <a:ext uri="{FF2B5EF4-FFF2-40B4-BE49-F238E27FC236}">
              <a16:creationId xmlns:a16="http://schemas.microsoft.com/office/drawing/2014/main" id="{14C0A714-8155-42B4-AD73-580784AA5A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561974"/>
          <a:ext cx="1762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342900</xdr:colOff>
      <xdr:row>39</xdr:row>
      <xdr:rowOff>9525</xdr:rowOff>
    </xdr:from>
    <xdr:to>
      <xdr:col>4</xdr:col>
      <xdr:colOff>257175</xdr:colOff>
      <xdr:row>40</xdr:row>
      <xdr:rowOff>171450</xdr:rowOff>
    </xdr:to>
    <xdr:sp macro="" textlink="">
      <xdr:nvSpPr>
        <xdr:cNvPr id="3" name="Retângulo: Biselado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DA07A634-1D51-4C42-947C-C77B4A009A2A}"/>
            </a:ext>
          </a:extLst>
        </xdr:cNvPr>
        <xdr:cNvSpPr/>
      </xdr:nvSpPr>
      <xdr:spPr bwMode="auto">
        <a:xfrm>
          <a:off x="952500" y="9191625"/>
          <a:ext cx="1514475" cy="352425"/>
        </a:xfrm>
        <a:prstGeom prst="bevel">
          <a:avLst/>
        </a:prstGeom>
        <a:gradFill flip="none" rotWithShape="1">
          <a:gsLst>
            <a:gs pos="0">
              <a:schemeClr val="accent2">
                <a:lumMod val="67000"/>
              </a:schemeClr>
            </a:gs>
            <a:gs pos="48000">
              <a:schemeClr val="accent2">
                <a:lumMod val="97000"/>
                <a:lumOff val="3000"/>
              </a:schemeClr>
            </a:gs>
            <a:gs pos="100000">
              <a:schemeClr val="accent2">
                <a:lumMod val="60000"/>
                <a:lumOff val="40000"/>
              </a:schemeClr>
            </a:gs>
          </a:gsLst>
          <a:lin ang="16200000" scaled="1"/>
          <a:tileRect/>
        </a:gra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pt-BR" sz="1000" b="1">
              <a:solidFill>
                <a:schemeClr val="bg1"/>
              </a:solidFill>
              <a:latin typeface="+mn-lt"/>
            </a:rPr>
            <a:t>Voltar ao Tutorial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321FE-B166-4021-9F90-01015B1AEFC5}">
  <sheetPr>
    <tabColor rgb="FF002060"/>
  </sheetPr>
  <dimension ref="A1:XFC12"/>
  <sheetViews>
    <sheetView showGridLines="0" showRowColHeaders="0" tabSelected="1" topLeftCell="A2" zoomScale="90" zoomScaleNormal="90" workbookViewId="0">
      <selection activeCell="E11" sqref="E11"/>
    </sheetView>
  </sheetViews>
  <sheetFormatPr defaultColWidth="0" defaultRowHeight="48" customHeight="1" zeroHeight="1" x14ac:dyDescent="0.2"/>
  <cols>
    <col min="1" max="2" width="10.5703125" style="4" customWidth="1"/>
    <col min="3" max="3" width="36.7109375" style="10" customWidth="1"/>
    <col min="4" max="4" width="8.28515625" style="10" customWidth="1"/>
    <col min="5" max="5" width="114.85546875" style="11" customWidth="1"/>
    <col min="6" max="6" width="84" style="11" customWidth="1"/>
    <col min="7" max="7" width="11.7109375" style="4" customWidth="1"/>
    <col min="8" max="8" width="9.140625" style="4" customWidth="1"/>
    <col min="9" max="16383" width="9.140625" style="4" hidden="1"/>
    <col min="16384" max="16384" width="1.5703125" style="4" hidden="1"/>
  </cols>
  <sheetData>
    <row r="1" spans="2:7" ht="66" customHeight="1" x14ac:dyDescent="0.2">
      <c r="B1" s="85" t="s">
        <v>71</v>
      </c>
      <c r="C1" s="85"/>
      <c r="D1" s="85"/>
      <c r="E1" s="85"/>
      <c r="F1" s="85"/>
      <c r="G1" s="85"/>
    </row>
    <row r="2" spans="2:7" ht="67.5" customHeight="1" x14ac:dyDescent="0.2">
      <c r="B2" s="3"/>
      <c r="C2" s="84" t="s">
        <v>66</v>
      </c>
      <c r="D2" s="84"/>
      <c r="E2" s="84"/>
      <c r="F2" s="84"/>
      <c r="G2" s="3"/>
    </row>
    <row r="3" spans="2:7" ht="48" customHeight="1" x14ac:dyDescent="0.2">
      <c r="B3" s="3"/>
      <c r="C3" s="5" t="s">
        <v>67</v>
      </c>
      <c r="D3" s="5" t="s">
        <v>68</v>
      </c>
      <c r="E3" s="5" t="s">
        <v>69</v>
      </c>
      <c r="F3" s="5" t="s">
        <v>70</v>
      </c>
      <c r="G3" s="3"/>
    </row>
    <row r="4" spans="2:7" ht="57" customHeight="1" x14ac:dyDescent="0.2">
      <c r="B4" s="3"/>
      <c r="C4" s="6" t="s">
        <v>128</v>
      </c>
      <c r="D4" s="6"/>
      <c r="E4" s="7" t="s">
        <v>129</v>
      </c>
      <c r="F4" s="7" t="s">
        <v>133</v>
      </c>
      <c r="G4" s="3"/>
    </row>
    <row r="5" spans="2:7" ht="48" customHeight="1" x14ac:dyDescent="0.2">
      <c r="B5" s="3"/>
      <c r="C5" s="6" t="s">
        <v>134</v>
      </c>
      <c r="D5" s="6"/>
      <c r="E5" s="7"/>
      <c r="F5" s="7"/>
      <c r="G5" s="3"/>
    </row>
    <row r="6" spans="2:7" ht="48" customHeight="1" x14ac:dyDescent="0.2">
      <c r="B6" s="3"/>
      <c r="C6" s="8"/>
      <c r="D6" s="8"/>
      <c r="E6" s="9"/>
      <c r="F6" s="9"/>
      <c r="G6" s="3"/>
    </row>
    <row r="7" spans="2:7" ht="48" customHeight="1" x14ac:dyDescent="0.25">
      <c r="E7"/>
      <c r="F7"/>
    </row>
    <row r="8" spans="2:7" ht="48" customHeight="1" x14ac:dyDescent="0.2"/>
    <row r="9" spans="2:7" ht="48" customHeight="1" x14ac:dyDescent="0.2"/>
    <row r="10" spans="2:7" ht="48" customHeight="1" x14ac:dyDescent="0.2"/>
    <row r="11" spans="2:7" ht="48" customHeight="1" x14ac:dyDescent="0.2"/>
    <row r="12" spans="2:7" ht="48" customHeight="1" x14ac:dyDescent="0.2"/>
  </sheetData>
  <mergeCells count="2">
    <mergeCell ref="C2:F2"/>
    <mergeCell ref="B1:G1"/>
  </mergeCells>
  <pageMargins left="0.51181102362204722" right="0.51181102362204722" top="0.78740157480314965" bottom="0.78740157480314965" header="0.31496062992125984" footer="0.31496062992125984"/>
  <pageSetup paperSize="9" scale="4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E6D9A-4F6E-49DB-9CDC-1212EB6F6472}">
  <sheetPr>
    <tabColor theme="9" tint="-0.249977111117893"/>
  </sheetPr>
  <dimension ref="A1:M60"/>
  <sheetViews>
    <sheetView showGridLines="0" showRowColHeaders="0" tabSelected="1" workbookViewId="0">
      <selection activeCell="E11" sqref="E11"/>
    </sheetView>
  </sheetViews>
  <sheetFormatPr defaultColWidth="0" defaultRowHeight="12.75" zeroHeight="1" x14ac:dyDescent="0.2"/>
  <cols>
    <col min="1" max="1" width="16.85546875" style="12" customWidth="1"/>
    <col min="2" max="2" width="30.85546875" style="12" customWidth="1"/>
    <col min="3" max="3" width="35.7109375" style="12" customWidth="1"/>
    <col min="4" max="4" width="14" style="12" customWidth="1"/>
    <col min="5" max="5" width="17" style="12" customWidth="1"/>
    <col min="6" max="6" width="15.7109375" style="12" customWidth="1"/>
    <col min="7" max="7" width="29.28515625" style="12" customWidth="1"/>
    <col min="8" max="8" width="33.85546875" style="12" customWidth="1"/>
    <col min="9" max="9" width="10.5703125" style="12" customWidth="1"/>
    <col min="10" max="10" width="22" style="12" hidden="1" customWidth="1"/>
    <col min="11" max="11" width="19" style="12" hidden="1" customWidth="1"/>
    <col min="12" max="12" width="19.85546875" style="12" hidden="1" customWidth="1"/>
    <col min="13" max="13" width="19.28515625" style="12" hidden="1" customWidth="1"/>
    <col min="14" max="16384" width="9.140625" style="12" hidden="1"/>
  </cols>
  <sheetData>
    <row r="1" spans="2:13" ht="66.75" customHeight="1" x14ac:dyDescent="0.2">
      <c r="B1" s="93" t="s">
        <v>71</v>
      </c>
      <c r="C1" s="93"/>
      <c r="D1" s="93"/>
      <c r="E1" s="93"/>
      <c r="F1" s="93"/>
      <c r="G1" s="93"/>
      <c r="H1" s="93"/>
    </row>
    <row r="2" spans="2:13" ht="67.5" customHeight="1" thickBot="1" x14ac:dyDescent="0.25">
      <c r="B2" s="13"/>
      <c r="C2" s="13"/>
      <c r="D2" s="13"/>
      <c r="E2" s="13"/>
      <c r="F2" s="13"/>
      <c r="G2" s="13"/>
      <c r="H2" s="13"/>
    </row>
    <row r="3" spans="2:13" ht="63" customHeight="1" thickBot="1" x14ac:dyDescent="0.25">
      <c r="B3" s="13"/>
      <c r="C3" s="101" t="s">
        <v>135</v>
      </c>
      <c r="D3" s="102"/>
      <c r="E3" s="102"/>
      <c r="F3" s="102"/>
      <c r="G3" s="103"/>
      <c r="H3" s="13"/>
      <c r="J3" s="92"/>
      <c r="K3" s="92"/>
      <c r="L3" s="92"/>
      <c r="M3" s="92"/>
    </row>
    <row r="4" spans="2:13" ht="24" customHeight="1" thickBot="1" x14ac:dyDescent="0.25">
      <c r="B4" s="13"/>
      <c r="C4" s="74" t="s">
        <v>118</v>
      </c>
      <c r="D4" s="90" t="s">
        <v>119</v>
      </c>
      <c r="E4" s="90"/>
      <c r="F4" s="91"/>
      <c r="G4" s="75" t="s">
        <v>126</v>
      </c>
      <c r="H4" s="13"/>
      <c r="J4" s="2"/>
      <c r="K4" s="2"/>
      <c r="L4" s="2"/>
      <c r="M4" s="2"/>
    </row>
    <row r="5" spans="2:13" ht="34.5" customHeight="1" x14ac:dyDescent="0.2">
      <c r="B5" s="13"/>
      <c r="C5" s="88" t="s">
        <v>124</v>
      </c>
      <c r="D5" s="97" t="s">
        <v>123</v>
      </c>
      <c r="E5" s="97"/>
      <c r="F5" s="97"/>
      <c r="G5" s="76">
        <v>362532.12</v>
      </c>
      <c r="H5" s="72"/>
      <c r="J5" s="15"/>
      <c r="K5" s="15"/>
      <c r="L5" s="15"/>
      <c r="M5" s="15"/>
    </row>
    <row r="6" spans="2:13" ht="33" customHeight="1" x14ac:dyDescent="0.2">
      <c r="B6" s="13"/>
      <c r="C6" s="89"/>
      <c r="D6" s="98" t="s">
        <v>121</v>
      </c>
      <c r="E6" s="98"/>
      <c r="F6" s="99"/>
      <c r="G6" s="77">
        <v>643397.48</v>
      </c>
      <c r="H6" s="72"/>
      <c r="J6" s="15"/>
      <c r="K6" s="15"/>
      <c r="L6" s="15"/>
      <c r="M6" s="15"/>
    </row>
    <row r="7" spans="2:13" ht="36.75" customHeight="1" x14ac:dyDescent="0.2">
      <c r="B7" s="13"/>
      <c r="C7" s="79" t="s">
        <v>120</v>
      </c>
      <c r="D7" s="100" t="s">
        <v>125</v>
      </c>
      <c r="E7" s="100"/>
      <c r="F7" s="100"/>
      <c r="G7" s="78">
        <f>G5+G6</f>
        <v>1005929.6</v>
      </c>
      <c r="H7" s="72"/>
      <c r="J7" s="16"/>
      <c r="K7" s="17"/>
      <c r="L7" s="18"/>
      <c r="M7" s="19"/>
    </row>
    <row r="8" spans="2:13" ht="36.75" customHeight="1" thickBot="1" x14ac:dyDescent="0.25">
      <c r="B8" s="13"/>
      <c r="C8" s="71" t="s">
        <v>130</v>
      </c>
      <c r="D8" s="105">
        <v>0</v>
      </c>
      <c r="E8" s="106"/>
      <c r="F8" s="107"/>
      <c r="G8" s="81">
        <f>G7*D8</f>
        <v>0</v>
      </c>
      <c r="H8" s="104" t="s">
        <v>132</v>
      </c>
    </row>
    <row r="9" spans="2:13" ht="36.75" customHeight="1" thickBot="1" x14ac:dyDescent="0.25">
      <c r="B9" s="13"/>
      <c r="C9" s="71" t="s">
        <v>131</v>
      </c>
      <c r="D9" s="108"/>
      <c r="E9" s="109"/>
      <c r="F9" s="110"/>
      <c r="G9" s="80">
        <f>G8*12</f>
        <v>0</v>
      </c>
      <c r="H9" s="104"/>
    </row>
    <row r="10" spans="2:13" ht="29.25" customHeight="1" thickBot="1" x14ac:dyDescent="0.25">
      <c r="B10" s="13"/>
      <c r="C10" s="94" t="s">
        <v>122</v>
      </c>
      <c r="D10" s="95"/>
      <c r="E10" s="95"/>
      <c r="F10" s="96"/>
      <c r="G10" s="73">
        <f>G7+G9</f>
        <v>1005929.6</v>
      </c>
      <c r="H10" s="104"/>
    </row>
    <row r="11" spans="2:13" x14ac:dyDescent="0.2">
      <c r="B11" s="13"/>
      <c r="C11" s="13"/>
      <c r="D11" s="13"/>
      <c r="E11" s="13"/>
      <c r="F11" s="13"/>
      <c r="G11" s="13"/>
      <c r="H11" s="13"/>
    </row>
    <row r="12" spans="2:13" ht="20.25" x14ac:dyDescent="0.2">
      <c r="B12" s="13"/>
      <c r="C12" s="86"/>
      <c r="D12" s="86"/>
      <c r="E12" s="86"/>
      <c r="F12" s="14"/>
      <c r="G12" s="14"/>
      <c r="H12" s="13"/>
    </row>
    <row r="13" spans="2:13" ht="69.75" customHeight="1" x14ac:dyDescent="0.2">
      <c r="B13" s="87" t="s">
        <v>127</v>
      </c>
      <c r="C13" s="87"/>
      <c r="D13" s="87"/>
      <c r="E13" s="87"/>
      <c r="F13" s="87"/>
      <c r="G13" s="87"/>
      <c r="H13" s="87"/>
    </row>
    <row r="14" spans="2:13" ht="26.25" customHeight="1" x14ac:dyDescent="0.2">
      <c r="B14" s="87"/>
      <c r="C14" s="87"/>
      <c r="D14" s="87"/>
      <c r="E14" s="87"/>
      <c r="F14" s="87"/>
      <c r="G14" s="87"/>
      <c r="H14" s="87"/>
    </row>
    <row r="17" s="12" customFormat="1" x14ac:dyDescent="0.2"/>
    <row r="18" s="12" customFormat="1" x14ac:dyDescent="0.2"/>
    <row r="19" s="12" customFormat="1" hidden="1" x14ac:dyDescent="0.2"/>
    <row r="20" s="12" customFormat="1" x14ac:dyDescent="0.2"/>
    <row r="21" s="12" customFormat="1" x14ac:dyDescent="0.2"/>
    <row r="22" s="12" customFormat="1" hidden="1" x14ac:dyDescent="0.2"/>
    <row r="23" s="12" customFormat="1" hidden="1" x14ac:dyDescent="0.2"/>
    <row r="24" s="12" customFormat="1" hidden="1" x14ac:dyDescent="0.2"/>
    <row r="25" s="12" customFormat="1" hidden="1" x14ac:dyDescent="0.2"/>
    <row r="26" s="12" customFormat="1" hidden="1" x14ac:dyDescent="0.2"/>
    <row r="27" s="12" customFormat="1" hidden="1" x14ac:dyDescent="0.2"/>
    <row r="28" s="12" customFormat="1" hidden="1" x14ac:dyDescent="0.2"/>
    <row r="29" s="12" customFormat="1" hidden="1" x14ac:dyDescent="0.2"/>
    <row r="30" s="12" customFormat="1" hidden="1" x14ac:dyDescent="0.2"/>
    <row r="31" s="12" customFormat="1" hidden="1" x14ac:dyDescent="0.2"/>
    <row r="32" s="12" customFormat="1" hidden="1" x14ac:dyDescent="0.2"/>
    <row r="33" s="12" customFormat="1" hidden="1" x14ac:dyDescent="0.2"/>
    <row r="34" s="12" customFormat="1" hidden="1" x14ac:dyDescent="0.2"/>
    <row r="35" s="12" customFormat="1" hidden="1" x14ac:dyDescent="0.2"/>
    <row r="36" s="12" customFormat="1" hidden="1" x14ac:dyDescent="0.2"/>
    <row r="37" s="12" customFormat="1" hidden="1" x14ac:dyDescent="0.2"/>
    <row r="38" s="12" customFormat="1" hidden="1" x14ac:dyDescent="0.2"/>
    <row r="39" s="12" customFormat="1" hidden="1" x14ac:dyDescent="0.2"/>
    <row r="40" s="12" customFormat="1" hidden="1" x14ac:dyDescent="0.2"/>
    <row r="41" s="12" customFormat="1" hidden="1" x14ac:dyDescent="0.2"/>
    <row r="42" s="12" customFormat="1" hidden="1" x14ac:dyDescent="0.2"/>
    <row r="43" s="12" customFormat="1" hidden="1" x14ac:dyDescent="0.2"/>
    <row r="44" s="12" customFormat="1" hidden="1" x14ac:dyDescent="0.2"/>
    <row r="45" s="12" customFormat="1" hidden="1" x14ac:dyDescent="0.2"/>
    <row r="46" s="12" customFormat="1" hidden="1" x14ac:dyDescent="0.2"/>
    <row r="47" s="12" customFormat="1" hidden="1" x14ac:dyDescent="0.2"/>
    <row r="48" s="12" customFormat="1" hidden="1" x14ac:dyDescent="0.2"/>
    <row r="49" s="12" customFormat="1" hidden="1" x14ac:dyDescent="0.2"/>
    <row r="50" s="12" customFormat="1" hidden="1" x14ac:dyDescent="0.2"/>
    <row r="51" s="12" customFormat="1" hidden="1" x14ac:dyDescent="0.2"/>
    <row r="52" s="12" customFormat="1" hidden="1" x14ac:dyDescent="0.2"/>
    <row r="53" s="12" customFormat="1" hidden="1" x14ac:dyDescent="0.2"/>
    <row r="54" s="12" customFormat="1" hidden="1" x14ac:dyDescent="0.2"/>
    <row r="55" s="12" customFormat="1" hidden="1" x14ac:dyDescent="0.2"/>
    <row r="56" s="12" customFormat="1" hidden="1" x14ac:dyDescent="0.2"/>
    <row r="57" s="12" customFormat="1" hidden="1" x14ac:dyDescent="0.2"/>
    <row r="58" s="12" customFormat="1" hidden="1" x14ac:dyDescent="0.2"/>
    <row r="59" s="12" customFormat="1" hidden="1" x14ac:dyDescent="0.2"/>
    <row r="60" s="12" customFormat="1" x14ac:dyDescent="0.2"/>
  </sheetData>
  <mergeCells count="14">
    <mergeCell ref="J3:M3"/>
    <mergeCell ref="B1:H1"/>
    <mergeCell ref="C10:F10"/>
    <mergeCell ref="D5:F5"/>
    <mergeCell ref="D6:F6"/>
    <mergeCell ref="D7:F7"/>
    <mergeCell ref="C3:G3"/>
    <mergeCell ref="H8:H10"/>
    <mergeCell ref="D8:F9"/>
    <mergeCell ref="C12:E12"/>
    <mergeCell ref="B13:H13"/>
    <mergeCell ref="B14:H14"/>
    <mergeCell ref="C5:C6"/>
    <mergeCell ref="D4:F4"/>
  </mergeCells>
  <pageMargins left="0.51181102362204722" right="0.51181102362204722" top="0.78740157480314965" bottom="0.78740157480314965" header="0.31496062992125984" footer="0.31496062992125984"/>
  <pageSetup paperSize="9" scale="7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E8B69-A808-4A67-B2BC-B025B0ABD480}">
  <sheetPr>
    <tabColor theme="0" tint="-0.34998626667073579"/>
  </sheetPr>
  <dimension ref="A1:Q44"/>
  <sheetViews>
    <sheetView showGridLines="0" zoomScaleNormal="100" workbookViewId="0">
      <selection activeCell="N7" sqref="N7"/>
    </sheetView>
  </sheetViews>
  <sheetFormatPr defaultColWidth="0" defaultRowHeight="15" x14ac:dyDescent="0.25"/>
  <cols>
    <col min="1" max="1" width="9.140625" customWidth="1"/>
    <col min="2" max="2" width="13.42578125" customWidth="1"/>
    <col min="3" max="3" width="6.28515625" bestFit="1" customWidth="1"/>
    <col min="4" max="4" width="3.28515625" customWidth="1"/>
    <col min="5" max="5" width="25.85546875" customWidth="1"/>
    <col min="6" max="6" width="15.5703125" customWidth="1"/>
    <col min="7" max="8" width="2.28515625" customWidth="1"/>
    <col min="9" max="9" width="26.42578125" style="1" customWidth="1"/>
    <col min="10" max="10" width="20.7109375" style="1" customWidth="1"/>
    <col min="11" max="11" width="24.85546875" style="1" bestFit="1" customWidth="1"/>
    <col min="12" max="12" width="22.85546875" style="1" bestFit="1" customWidth="1"/>
    <col min="13" max="13" width="4.28515625" customWidth="1"/>
    <col min="14" max="14" width="24.85546875" bestFit="1" customWidth="1"/>
    <col min="15" max="15" width="24.28515625" customWidth="1"/>
    <col min="16" max="16" width="9.140625" customWidth="1"/>
    <col min="17" max="17" width="12.140625" bestFit="1" customWidth="1"/>
    <col min="18" max="16384" width="9.140625" hidden="1"/>
  </cols>
  <sheetData>
    <row r="1" spans="2:17" ht="30" customHeight="1" x14ac:dyDescent="0.25"/>
    <row r="2" spans="2:17" ht="61.5" customHeight="1" x14ac:dyDescent="0.25">
      <c r="B2" s="20"/>
      <c r="C2" s="121" t="s">
        <v>71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</row>
    <row r="3" spans="2:17" ht="44.25" customHeight="1" thickBot="1" x14ac:dyDescent="0.3">
      <c r="B3" s="20"/>
      <c r="C3" s="122" t="s">
        <v>72</v>
      </c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22"/>
    </row>
    <row r="4" spans="2:17" ht="44.25" customHeight="1" thickBot="1" x14ac:dyDescent="0.3">
      <c r="B4" s="20"/>
      <c r="C4" s="123" t="s">
        <v>81</v>
      </c>
      <c r="D4" s="124"/>
      <c r="E4" s="124"/>
      <c r="F4" s="125"/>
      <c r="G4" s="24"/>
      <c r="H4" s="24"/>
      <c r="I4" s="123" t="s">
        <v>79</v>
      </c>
      <c r="J4" s="124"/>
      <c r="K4" s="124"/>
      <c r="L4" s="125"/>
      <c r="M4" s="24"/>
      <c r="N4" s="111" t="s">
        <v>80</v>
      </c>
      <c r="O4" s="112"/>
      <c r="P4" s="22"/>
    </row>
    <row r="5" spans="2:17" ht="18" customHeight="1" thickBot="1" x14ac:dyDescent="0.3">
      <c r="B5" s="20"/>
      <c r="C5" s="126"/>
      <c r="D5" s="127"/>
      <c r="E5" s="127"/>
      <c r="F5" s="128"/>
      <c r="G5" s="22"/>
      <c r="H5" s="20"/>
      <c r="I5" s="126"/>
      <c r="J5" s="127"/>
      <c r="K5" s="127"/>
      <c r="L5" s="128"/>
      <c r="M5" s="20"/>
      <c r="N5" s="26" t="str">
        <f>'Taxa Administrativa'!D5</f>
        <v>Serviços de Manutenção Preventiva e Corretiva</v>
      </c>
      <c r="O5" s="27">
        <f>'Taxa Administrativa'!D8</f>
        <v>0</v>
      </c>
      <c r="P5" s="20"/>
    </row>
    <row r="6" spans="2:17" ht="27" customHeight="1" thickBot="1" x14ac:dyDescent="0.3">
      <c r="B6" s="20"/>
      <c r="C6" s="42" t="s">
        <v>52</v>
      </c>
      <c r="D6" s="42" t="s">
        <v>7</v>
      </c>
      <c r="E6" s="42" t="s">
        <v>8</v>
      </c>
      <c r="F6" s="42" t="s">
        <v>102</v>
      </c>
      <c r="G6" s="22"/>
      <c r="H6" s="20"/>
      <c r="I6" s="25" t="s">
        <v>60</v>
      </c>
      <c r="J6" s="25" t="s">
        <v>117</v>
      </c>
      <c r="K6" s="25" t="s">
        <v>74</v>
      </c>
      <c r="L6" s="25" t="s">
        <v>75</v>
      </c>
      <c r="M6" s="20"/>
      <c r="N6" s="25" t="s">
        <v>76</v>
      </c>
      <c r="O6" s="25" t="s">
        <v>75</v>
      </c>
      <c r="P6" s="20"/>
      <c r="Q6" s="59"/>
    </row>
    <row r="7" spans="2:17" ht="15" customHeight="1" x14ac:dyDescent="0.25">
      <c r="B7" s="20"/>
      <c r="C7" s="43">
        <v>1</v>
      </c>
      <c r="D7" s="44" t="s">
        <v>9</v>
      </c>
      <c r="E7" s="45" t="s">
        <v>20</v>
      </c>
      <c r="F7" s="46" t="s">
        <v>84</v>
      </c>
      <c r="G7" s="65"/>
      <c r="H7" s="20"/>
      <c r="I7" s="28">
        <v>47804</v>
      </c>
      <c r="J7" s="34">
        <f>I7*30%</f>
        <v>14341.199999999999</v>
      </c>
      <c r="K7" s="37">
        <f>J7*40%</f>
        <v>5736.48</v>
      </c>
      <c r="L7" s="31">
        <f>J7*60%</f>
        <v>8604.7199999999993</v>
      </c>
      <c r="M7" s="20"/>
      <c r="N7" s="60" t="e">
        <f>IF($N$5=0,"",K7-(K7*$N$5))</f>
        <v>#VALUE!</v>
      </c>
      <c r="O7" s="60" t="str">
        <f>IF($O$5=0,"",L7-(L7*$O$5))</f>
        <v/>
      </c>
      <c r="P7" s="20"/>
      <c r="Q7" s="58"/>
    </row>
    <row r="8" spans="2:17" ht="15" customHeight="1" x14ac:dyDescent="0.25">
      <c r="B8" s="20"/>
      <c r="C8" s="47">
        <v>2</v>
      </c>
      <c r="D8" s="40" t="s">
        <v>9</v>
      </c>
      <c r="E8" s="41" t="s">
        <v>11</v>
      </c>
      <c r="F8" s="48" t="s">
        <v>85</v>
      </c>
      <c r="G8" s="66"/>
      <c r="H8" s="20"/>
      <c r="I8" s="29">
        <v>25814</v>
      </c>
      <c r="J8" s="35">
        <f>I8*30%</f>
        <v>7744.2</v>
      </c>
      <c r="K8" s="38">
        <f>J8*40%</f>
        <v>3097.6800000000003</v>
      </c>
      <c r="L8" s="32">
        <f>J8*60%</f>
        <v>4646.5199999999995</v>
      </c>
      <c r="M8" s="20"/>
      <c r="N8" s="60" t="e">
        <f t="shared" ref="N8:N38" si="0">IF($N$5=0,"",K8-(K8*$N$5))</f>
        <v>#VALUE!</v>
      </c>
      <c r="O8" s="60" t="str">
        <f>IF($O$5=0,"",L8-(L8*$O$5))</f>
        <v/>
      </c>
      <c r="P8" s="20"/>
    </row>
    <row r="9" spans="2:17" ht="15" customHeight="1" x14ac:dyDescent="0.25">
      <c r="B9" s="20"/>
      <c r="C9" s="47">
        <v>3</v>
      </c>
      <c r="D9" s="40" t="s">
        <v>9</v>
      </c>
      <c r="E9" s="40" t="s">
        <v>14</v>
      </c>
      <c r="F9" s="49" t="s">
        <v>86</v>
      </c>
      <c r="G9" s="66"/>
      <c r="H9" s="20"/>
      <c r="I9" s="29">
        <v>35727</v>
      </c>
      <c r="J9" s="35">
        <f t="shared" ref="J9:J38" si="1">I9*30%</f>
        <v>10718.1</v>
      </c>
      <c r="K9" s="38">
        <f>J9*40%</f>
        <v>4287.2400000000007</v>
      </c>
      <c r="L9" s="32">
        <f>J9*60%</f>
        <v>6430.86</v>
      </c>
      <c r="M9" s="20"/>
      <c r="N9" s="60" t="e">
        <f t="shared" si="0"/>
        <v>#VALUE!</v>
      </c>
      <c r="O9" s="60" t="str">
        <f t="shared" ref="O9:O38" si="2">IF($O$5=0,"",L9-(L9*$O$5))</f>
        <v/>
      </c>
      <c r="P9" s="20"/>
      <c r="Q9" s="58"/>
    </row>
    <row r="10" spans="2:17" ht="15" customHeight="1" x14ac:dyDescent="0.25">
      <c r="B10" s="20"/>
      <c r="C10" s="47">
        <v>4</v>
      </c>
      <c r="D10" s="40" t="s">
        <v>9</v>
      </c>
      <c r="E10" s="40" t="s">
        <v>61</v>
      </c>
      <c r="F10" s="49" t="s">
        <v>87</v>
      </c>
      <c r="G10" s="66"/>
      <c r="H10" s="20"/>
      <c r="I10" s="29">
        <v>106759</v>
      </c>
      <c r="J10" s="35">
        <f t="shared" si="1"/>
        <v>32027.699999999997</v>
      </c>
      <c r="K10" s="38">
        <f t="shared" ref="K10:K38" si="3">J10*40%</f>
        <v>12811.08</v>
      </c>
      <c r="L10" s="32">
        <f t="shared" ref="L10:L38" si="4">J10*60%</f>
        <v>19216.62</v>
      </c>
      <c r="M10" s="20"/>
      <c r="N10" s="60" t="e">
        <f t="shared" si="0"/>
        <v>#VALUE!</v>
      </c>
      <c r="O10" s="60" t="str">
        <f t="shared" si="2"/>
        <v/>
      </c>
      <c r="P10" s="20"/>
    </row>
    <row r="11" spans="2:17" ht="15" customHeight="1" x14ac:dyDescent="0.25">
      <c r="B11" s="20"/>
      <c r="C11" s="47">
        <v>5</v>
      </c>
      <c r="D11" s="40" t="s">
        <v>9</v>
      </c>
      <c r="E11" s="40" t="s">
        <v>16</v>
      </c>
      <c r="F11" s="49" t="s">
        <v>88</v>
      </c>
      <c r="G11" s="66"/>
      <c r="H11" s="20"/>
      <c r="I11" s="29">
        <v>29273</v>
      </c>
      <c r="J11" s="35">
        <f t="shared" si="1"/>
        <v>8781.9</v>
      </c>
      <c r="K11" s="38">
        <f t="shared" si="3"/>
        <v>3512.76</v>
      </c>
      <c r="L11" s="32">
        <f t="shared" si="4"/>
        <v>5269.1399999999994</v>
      </c>
      <c r="M11" s="20"/>
      <c r="N11" s="60" t="e">
        <f t="shared" si="0"/>
        <v>#VALUE!</v>
      </c>
      <c r="O11" s="60" t="str">
        <f t="shared" si="2"/>
        <v/>
      </c>
      <c r="P11" s="20"/>
    </row>
    <row r="12" spans="2:17" ht="15" customHeight="1" x14ac:dyDescent="0.25">
      <c r="B12" s="20"/>
      <c r="C12" s="47">
        <v>6</v>
      </c>
      <c r="D12" s="40" t="s">
        <v>9</v>
      </c>
      <c r="E12" s="40" t="s">
        <v>16</v>
      </c>
      <c r="F12" s="49" t="s">
        <v>88</v>
      </c>
      <c r="G12" s="66"/>
      <c r="H12" s="20"/>
      <c r="I12" s="29">
        <v>30826</v>
      </c>
      <c r="J12" s="35">
        <f t="shared" si="1"/>
        <v>9247.7999999999993</v>
      </c>
      <c r="K12" s="38">
        <f t="shared" si="3"/>
        <v>3699.12</v>
      </c>
      <c r="L12" s="32">
        <f t="shared" si="4"/>
        <v>5548.6799999999994</v>
      </c>
      <c r="M12" s="20"/>
      <c r="N12" s="60" t="e">
        <f t="shared" si="0"/>
        <v>#VALUE!</v>
      </c>
      <c r="O12" s="60" t="str">
        <f t="shared" si="2"/>
        <v/>
      </c>
      <c r="P12" s="20"/>
    </row>
    <row r="13" spans="2:17" ht="15" customHeight="1" x14ac:dyDescent="0.25">
      <c r="B13" s="20"/>
      <c r="C13" s="47">
        <v>7</v>
      </c>
      <c r="D13" s="40" t="s">
        <v>9</v>
      </c>
      <c r="E13" s="40" t="s">
        <v>62</v>
      </c>
      <c r="F13" s="49" t="s">
        <v>89</v>
      </c>
      <c r="G13" s="66"/>
      <c r="H13" s="20"/>
      <c r="I13" s="29">
        <v>22149</v>
      </c>
      <c r="J13" s="35">
        <f t="shared" si="1"/>
        <v>6644.7</v>
      </c>
      <c r="K13" s="38">
        <f t="shared" si="3"/>
        <v>2657.88</v>
      </c>
      <c r="L13" s="32">
        <f t="shared" si="4"/>
        <v>3986.8199999999997</v>
      </c>
      <c r="M13" s="20"/>
      <c r="N13" s="60" t="e">
        <f t="shared" si="0"/>
        <v>#VALUE!</v>
      </c>
      <c r="O13" s="60" t="str">
        <f t="shared" si="2"/>
        <v/>
      </c>
      <c r="P13" s="20"/>
    </row>
    <row r="14" spans="2:17" ht="15" customHeight="1" x14ac:dyDescent="0.25">
      <c r="B14" s="20"/>
      <c r="C14" s="47">
        <v>8</v>
      </c>
      <c r="D14" s="40" t="s">
        <v>9</v>
      </c>
      <c r="E14" s="40" t="s">
        <v>16</v>
      </c>
      <c r="F14" s="49" t="s">
        <v>88</v>
      </c>
      <c r="G14" s="66"/>
      <c r="H14" s="20"/>
      <c r="I14" s="29">
        <v>39730</v>
      </c>
      <c r="J14" s="35">
        <f t="shared" si="1"/>
        <v>11919</v>
      </c>
      <c r="K14" s="38">
        <f t="shared" si="3"/>
        <v>4767.6000000000004</v>
      </c>
      <c r="L14" s="32">
        <f t="shared" si="4"/>
        <v>7151.4</v>
      </c>
      <c r="M14" s="20"/>
      <c r="N14" s="60" t="e">
        <f t="shared" si="0"/>
        <v>#VALUE!</v>
      </c>
      <c r="O14" s="60" t="str">
        <f t="shared" si="2"/>
        <v/>
      </c>
      <c r="P14" s="20"/>
    </row>
    <row r="15" spans="2:17" ht="15" customHeight="1" x14ac:dyDescent="0.25">
      <c r="B15" s="20"/>
      <c r="C15" s="47">
        <v>9</v>
      </c>
      <c r="D15" s="40" t="s">
        <v>9</v>
      </c>
      <c r="E15" s="40" t="s">
        <v>21</v>
      </c>
      <c r="F15" s="49" t="s">
        <v>90</v>
      </c>
      <c r="G15" s="66"/>
      <c r="H15" s="20"/>
      <c r="I15" s="29">
        <v>41347</v>
      </c>
      <c r="J15" s="35">
        <f t="shared" si="1"/>
        <v>12404.1</v>
      </c>
      <c r="K15" s="38">
        <f t="shared" si="3"/>
        <v>4961.6400000000003</v>
      </c>
      <c r="L15" s="32">
        <f t="shared" si="4"/>
        <v>7442.46</v>
      </c>
      <c r="M15" s="20"/>
      <c r="N15" s="60" t="e">
        <f t="shared" si="0"/>
        <v>#VALUE!</v>
      </c>
      <c r="O15" s="60" t="str">
        <f t="shared" si="2"/>
        <v/>
      </c>
      <c r="P15" s="20"/>
    </row>
    <row r="16" spans="2:17" ht="15" customHeight="1" x14ac:dyDescent="0.25">
      <c r="B16" s="20"/>
      <c r="C16" s="47">
        <v>10</v>
      </c>
      <c r="D16" s="40" t="s">
        <v>9</v>
      </c>
      <c r="E16" s="40" t="s">
        <v>22</v>
      </c>
      <c r="F16" s="49" t="s">
        <v>91</v>
      </c>
      <c r="G16" s="66"/>
      <c r="H16" s="20"/>
      <c r="I16" s="29">
        <v>64162</v>
      </c>
      <c r="J16" s="35">
        <f t="shared" si="1"/>
        <v>19248.599999999999</v>
      </c>
      <c r="K16" s="38">
        <f t="shared" si="3"/>
        <v>7699.44</v>
      </c>
      <c r="L16" s="32">
        <f t="shared" si="4"/>
        <v>11549.159999999998</v>
      </c>
      <c r="M16" s="20"/>
      <c r="N16" s="60" t="e">
        <f t="shared" si="0"/>
        <v>#VALUE!</v>
      </c>
      <c r="O16" s="60" t="str">
        <f t="shared" si="2"/>
        <v/>
      </c>
      <c r="P16" s="20"/>
    </row>
    <row r="17" spans="2:16" ht="15" customHeight="1" x14ac:dyDescent="0.25">
      <c r="B17" s="20"/>
      <c r="C17" s="47">
        <v>11</v>
      </c>
      <c r="D17" s="40" t="s">
        <v>9</v>
      </c>
      <c r="E17" s="40" t="s">
        <v>13</v>
      </c>
      <c r="F17" s="49" t="s">
        <v>92</v>
      </c>
      <c r="G17" s="66"/>
      <c r="H17" s="20"/>
      <c r="I17" s="29">
        <v>33410</v>
      </c>
      <c r="J17" s="35">
        <f t="shared" si="1"/>
        <v>10023</v>
      </c>
      <c r="K17" s="38">
        <f t="shared" si="3"/>
        <v>4009.2000000000003</v>
      </c>
      <c r="L17" s="32">
        <f t="shared" si="4"/>
        <v>6013.8</v>
      </c>
      <c r="M17" s="20"/>
      <c r="N17" s="60" t="e">
        <f t="shared" si="0"/>
        <v>#VALUE!</v>
      </c>
      <c r="O17" s="60" t="str">
        <f t="shared" si="2"/>
        <v/>
      </c>
      <c r="P17" s="20"/>
    </row>
    <row r="18" spans="2:16" ht="15" customHeight="1" x14ac:dyDescent="0.25">
      <c r="B18" s="20"/>
      <c r="C18" s="47">
        <v>12</v>
      </c>
      <c r="D18" s="40" t="s">
        <v>9</v>
      </c>
      <c r="E18" s="40" t="s">
        <v>63</v>
      </c>
      <c r="F18" s="49" t="s">
        <v>89</v>
      </c>
      <c r="G18" s="66"/>
      <c r="H18" s="20"/>
      <c r="I18" s="29">
        <v>59650</v>
      </c>
      <c r="J18" s="35">
        <f t="shared" si="1"/>
        <v>17895</v>
      </c>
      <c r="K18" s="38">
        <f t="shared" si="3"/>
        <v>7158</v>
      </c>
      <c r="L18" s="32">
        <f t="shared" si="4"/>
        <v>10737</v>
      </c>
      <c r="M18" s="20"/>
      <c r="N18" s="60" t="e">
        <f t="shared" si="0"/>
        <v>#VALUE!</v>
      </c>
      <c r="O18" s="60" t="str">
        <f t="shared" si="2"/>
        <v/>
      </c>
      <c r="P18" s="20"/>
    </row>
    <row r="19" spans="2:16" ht="15" customHeight="1" x14ac:dyDescent="0.25">
      <c r="B19" s="20"/>
      <c r="C19" s="47">
        <v>13</v>
      </c>
      <c r="D19" s="40" t="s">
        <v>9</v>
      </c>
      <c r="E19" s="40" t="s">
        <v>49</v>
      </c>
      <c r="F19" s="49" t="s">
        <v>93</v>
      </c>
      <c r="G19" s="66"/>
      <c r="H19" s="20"/>
      <c r="I19" s="29">
        <v>43608</v>
      </c>
      <c r="J19" s="35">
        <f t="shared" si="1"/>
        <v>13082.4</v>
      </c>
      <c r="K19" s="38">
        <f t="shared" si="3"/>
        <v>5232.96</v>
      </c>
      <c r="L19" s="32">
        <f t="shared" si="4"/>
        <v>7849.44</v>
      </c>
      <c r="M19" s="20"/>
      <c r="N19" s="60" t="e">
        <f t="shared" si="0"/>
        <v>#VALUE!</v>
      </c>
      <c r="O19" s="60" t="str">
        <f t="shared" si="2"/>
        <v/>
      </c>
      <c r="P19" s="20"/>
    </row>
    <row r="20" spans="2:16" ht="15" customHeight="1" x14ac:dyDescent="0.25">
      <c r="B20" s="20"/>
      <c r="C20" s="47">
        <v>14</v>
      </c>
      <c r="D20" s="40" t="s">
        <v>9</v>
      </c>
      <c r="E20" s="40" t="s">
        <v>15</v>
      </c>
      <c r="F20" s="49" t="s">
        <v>93</v>
      </c>
      <c r="G20" s="66"/>
      <c r="H20" s="20"/>
      <c r="I20" s="29">
        <v>30420</v>
      </c>
      <c r="J20" s="35">
        <f t="shared" si="1"/>
        <v>9126</v>
      </c>
      <c r="K20" s="38">
        <f t="shared" si="3"/>
        <v>3650.4</v>
      </c>
      <c r="L20" s="32">
        <f t="shared" si="4"/>
        <v>5475.5999999999995</v>
      </c>
      <c r="M20" s="20"/>
      <c r="N20" s="60" t="e">
        <f t="shared" si="0"/>
        <v>#VALUE!</v>
      </c>
      <c r="O20" s="60" t="str">
        <f t="shared" si="2"/>
        <v/>
      </c>
      <c r="P20" s="20"/>
    </row>
    <row r="21" spans="2:16" ht="15" customHeight="1" x14ac:dyDescent="0.25">
      <c r="B21" s="20"/>
      <c r="C21" s="47">
        <v>15</v>
      </c>
      <c r="D21" s="41" t="s">
        <v>9</v>
      </c>
      <c r="E21" s="40" t="s">
        <v>64</v>
      </c>
      <c r="F21" s="49" t="s">
        <v>88</v>
      </c>
      <c r="G21" s="66"/>
      <c r="H21" s="20"/>
      <c r="I21" s="29">
        <v>61396</v>
      </c>
      <c r="J21" s="35">
        <f t="shared" si="1"/>
        <v>18418.8</v>
      </c>
      <c r="K21" s="38">
        <f t="shared" si="3"/>
        <v>7367.52</v>
      </c>
      <c r="L21" s="32">
        <f t="shared" si="4"/>
        <v>11051.279999999999</v>
      </c>
      <c r="M21" s="20"/>
      <c r="N21" s="60" t="e">
        <f t="shared" si="0"/>
        <v>#VALUE!</v>
      </c>
      <c r="O21" s="60" t="str">
        <f t="shared" si="2"/>
        <v/>
      </c>
      <c r="P21" s="20"/>
    </row>
    <row r="22" spans="2:16" ht="15" customHeight="1" x14ac:dyDescent="0.25">
      <c r="B22" s="20"/>
      <c r="C22" s="47">
        <v>16</v>
      </c>
      <c r="D22" s="40" t="s">
        <v>9</v>
      </c>
      <c r="E22" s="40" t="s">
        <v>25</v>
      </c>
      <c r="F22" s="49" t="s">
        <v>94</v>
      </c>
      <c r="G22" s="66"/>
      <c r="H22" s="20"/>
      <c r="I22" s="29">
        <v>48923</v>
      </c>
      <c r="J22" s="35">
        <f t="shared" si="1"/>
        <v>14676.9</v>
      </c>
      <c r="K22" s="38">
        <f t="shared" si="3"/>
        <v>5870.76</v>
      </c>
      <c r="L22" s="32">
        <f t="shared" si="4"/>
        <v>8806.14</v>
      </c>
      <c r="M22" s="20"/>
      <c r="N22" s="60" t="e">
        <f t="shared" si="0"/>
        <v>#VALUE!</v>
      </c>
      <c r="O22" s="60" t="str">
        <f t="shared" si="2"/>
        <v/>
      </c>
      <c r="P22" s="20"/>
    </row>
    <row r="23" spans="2:16" ht="15" customHeight="1" x14ac:dyDescent="0.25">
      <c r="B23" s="20"/>
      <c r="C23" s="47">
        <v>17</v>
      </c>
      <c r="D23" s="40" t="s">
        <v>9</v>
      </c>
      <c r="E23" s="40" t="s">
        <v>50</v>
      </c>
      <c r="F23" s="49" t="s">
        <v>95</v>
      </c>
      <c r="G23" s="66"/>
      <c r="H23" s="20"/>
      <c r="I23" s="29">
        <v>38578</v>
      </c>
      <c r="J23" s="35">
        <f t="shared" si="1"/>
        <v>11573.4</v>
      </c>
      <c r="K23" s="38">
        <f t="shared" si="3"/>
        <v>4629.3599999999997</v>
      </c>
      <c r="L23" s="32">
        <f t="shared" si="4"/>
        <v>6944.04</v>
      </c>
      <c r="M23" s="20"/>
      <c r="N23" s="60" t="e">
        <f t="shared" si="0"/>
        <v>#VALUE!</v>
      </c>
      <c r="O23" s="60" t="str">
        <f t="shared" si="2"/>
        <v/>
      </c>
      <c r="P23" s="20"/>
    </row>
    <row r="24" spans="2:16" ht="15" customHeight="1" x14ac:dyDescent="0.25">
      <c r="B24" s="20"/>
      <c r="C24" s="47">
        <v>18</v>
      </c>
      <c r="D24" s="40" t="s">
        <v>9</v>
      </c>
      <c r="E24" s="40" t="s">
        <v>65</v>
      </c>
      <c r="F24" s="49" t="s">
        <v>96</v>
      </c>
      <c r="G24" s="66"/>
      <c r="H24" s="20"/>
      <c r="I24" s="29">
        <v>68706</v>
      </c>
      <c r="J24" s="35">
        <f t="shared" si="1"/>
        <v>20611.8</v>
      </c>
      <c r="K24" s="38">
        <f t="shared" si="3"/>
        <v>8244.7199999999993</v>
      </c>
      <c r="L24" s="32">
        <f t="shared" si="4"/>
        <v>12367.08</v>
      </c>
      <c r="M24" s="20"/>
      <c r="N24" s="60" t="e">
        <f t="shared" si="0"/>
        <v>#VALUE!</v>
      </c>
      <c r="O24" s="60" t="str">
        <f t="shared" si="2"/>
        <v/>
      </c>
      <c r="P24" s="20"/>
    </row>
    <row r="25" spans="2:16" ht="15" customHeight="1" x14ac:dyDescent="0.25">
      <c r="B25" s="20"/>
      <c r="C25" s="47">
        <v>19</v>
      </c>
      <c r="D25" s="40" t="s">
        <v>9</v>
      </c>
      <c r="E25" s="40" t="s">
        <v>19</v>
      </c>
      <c r="F25" s="49" t="s">
        <v>93</v>
      </c>
      <c r="G25" s="66"/>
      <c r="H25" s="20"/>
      <c r="I25" s="29">
        <v>76305</v>
      </c>
      <c r="J25" s="35">
        <f t="shared" si="1"/>
        <v>22891.5</v>
      </c>
      <c r="K25" s="38">
        <f t="shared" si="3"/>
        <v>9156.6</v>
      </c>
      <c r="L25" s="32">
        <f t="shared" si="4"/>
        <v>13734.9</v>
      </c>
      <c r="M25" s="20"/>
      <c r="N25" s="60" t="e">
        <f t="shared" si="0"/>
        <v>#VALUE!</v>
      </c>
      <c r="O25" s="60" t="str">
        <f t="shared" si="2"/>
        <v/>
      </c>
      <c r="P25" s="20"/>
    </row>
    <row r="26" spans="2:16" ht="15" customHeight="1" x14ac:dyDescent="0.25">
      <c r="B26" s="20"/>
      <c r="C26" s="47">
        <v>20</v>
      </c>
      <c r="D26" s="40" t="s">
        <v>9</v>
      </c>
      <c r="E26" s="40" t="s">
        <v>64</v>
      </c>
      <c r="F26" s="49" t="s">
        <v>91</v>
      </c>
      <c r="G26" s="66"/>
      <c r="H26" s="20"/>
      <c r="I26" s="29">
        <v>61396</v>
      </c>
      <c r="J26" s="35">
        <f t="shared" si="1"/>
        <v>18418.8</v>
      </c>
      <c r="K26" s="38">
        <f t="shared" si="3"/>
        <v>7367.52</v>
      </c>
      <c r="L26" s="32">
        <f t="shared" si="4"/>
        <v>11051.279999999999</v>
      </c>
      <c r="M26" s="20"/>
      <c r="N26" s="60" t="e">
        <f t="shared" si="0"/>
        <v>#VALUE!</v>
      </c>
      <c r="O26" s="60" t="str">
        <f t="shared" si="2"/>
        <v/>
      </c>
      <c r="P26" s="20"/>
    </row>
    <row r="27" spans="2:16" ht="15" customHeight="1" x14ac:dyDescent="0.25">
      <c r="B27" s="20"/>
      <c r="C27" s="47">
        <v>21</v>
      </c>
      <c r="D27" s="40" t="s">
        <v>9</v>
      </c>
      <c r="E27" s="40" t="s">
        <v>16</v>
      </c>
      <c r="F27" s="49" t="s">
        <v>97</v>
      </c>
      <c r="G27" s="66"/>
      <c r="H27" s="20"/>
      <c r="I27" s="29">
        <v>28772</v>
      </c>
      <c r="J27" s="35">
        <f t="shared" si="1"/>
        <v>8631.6</v>
      </c>
      <c r="K27" s="38">
        <f t="shared" si="3"/>
        <v>3452.6400000000003</v>
      </c>
      <c r="L27" s="32">
        <f t="shared" si="4"/>
        <v>5178.96</v>
      </c>
      <c r="M27" s="20"/>
      <c r="N27" s="60" t="e">
        <f t="shared" si="0"/>
        <v>#VALUE!</v>
      </c>
      <c r="O27" s="60" t="str">
        <f t="shared" si="2"/>
        <v/>
      </c>
      <c r="P27" s="20"/>
    </row>
    <row r="28" spans="2:16" ht="15" customHeight="1" x14ac:dyDescent="0.25">
      <c r="B28" s="20"/>
      <c r="C28" s="47">
        <v>22</v>
      </c>
      <c r="D28" s="40" t="s">
        <v>9</v>
      </c>
      <c r="E28" s="40" t="s">
        <v>64</v>
      </c>
      <c r="F28" s="49" t="s">
        <v>88</v>
      </c>
      <c r="G28" s="66"/>
      <c r="H28" s="20"/>
      <c r="I28" s="29">
        <v>61396</v>
      </c>
      <c r="J28" s="35">
        <f t="shared" si="1"/>
        <v>18418.8</v>
      </c>
      <c r="K28" s="38">
        <f t="shared" si="3"/>
        <v>7367.52</v>
      </c>
      <c r="L28" s="32">
        <f t="shared" si="4"/>
        <v>11051.279999999999</v>
      </c>
      <c r="M28" s="20"/>
      <c r="N28" s="60" t="e">
        <f t="shared" si="0"/>
        <v>#VALUE!</v>
      </c>
      <c r="O28" s="60" t="str">
        <f t="shared" si="2"/>
        <v/>
      </c>
      <c r="P28" s="20"/>
    </row>
    <row r="29" spans="2:16" ht="15" customHeight="1" x14ac:dyDescent="0.25">
      <c r="B29" s="20"/>
      <c r="C29" s="47">
        <v>23</v>
      </c>
      <c r="D29" s="40" t="s">
        <v>9</v>
      </c>
      <c r="E29" s="40" t="s">
        <v>23</v>
      </c>
      <c r="F29" s="49" t="s">
        <v>92</v>
      </c>
      <c r="G29" s="66"/>
      <c r="H29" s="20"/>
      <c r="I29" s="29">
        <v>66924</v>
      </c>
      <c r="J29" s="35">
        <f t="shared" si="1"/>
        <v>20077.2</v>
      </c>
      <c r="K29" s="38">
        <f t="shared" si="3"/>
        <v>8030.880000000001</v>
      </c>
      <c r="L29" s="32">
        <f t="shared" si="4"/>
        <v>12046.32</v>
      </c>
      <c r="M29" s="20"/>
      <c r="N29" s="60" t="e">
        <f t="shared" si="0"/>
        <v>#VALUE!</v>
      </c>
      <c r="O29" s="60" t="str">
        <f t="shared" si="2"/>
        <v/>
      </c>
      <c r="P29" s="20"/>
    </row>
    <row r="30" spans="2:16" ht="15" customHeight="1" x14ac:dyDescent="0.25">
      <c r="B30" s="20"/>
      <c r="C30" s="50">
        <v>24</v>
      </c>
      <c r="D30" s="41" t="s">
        <v>9</v>
      </c>
      <c r="E30" s="40" t="s">
        <v>23</v>
      </c>
      <c r="F30" s="49" t="s">
        <v>92</v>
      </c>
      <c r="G30" s="66"/>
      <c r="H30" s="20"/>
      <c r="I30" s="29">
        <v>66924</v>
      </c>
      <c r="J30" s="35">
        <f t="shared" si="1"/>
        <v>20077.2</v>
      </c>
      <c r="K30" s="38">
        <f t="shared" si="3"/>
        <v>8030.880000000001</v>
      </c>
      <c r="L30" s="32">
        <f t="shared" si="4"/>
        <v>12046.32</v>
      </c>
      <c r="M30" s="20"/>
      <c r="N30" s="60" t="e">
        <f t="shared" si="0"/>
        <v>#VALUE!</v>
      </c>
      <c r="O30" s="60" t="str">
        <f t="shared" si="2"/>
        <v/>
      </c>
      <c r="P30" s="20"/>
    </row>
    <row r="31" spans="2:16" ht="15" customHeight="1" x14ac:dyDescent="0.25">
      <c r="B31" s="20"/>
      <c r="C31" s="47">
        <v>25</v>
      </c>
      <c r="D31" s="40" t="s">
        <v>9</v>
      </c>
      <c r="E31" s="40" t="s">
        <v>16</v>
      </c>
      <c r="F31" s="49" t="s">
        <v>97</v>
      </c>
      <c r="G31" s="66"/>
      <c r="H31" s="20"/>
      <c r="I31" s="29">
        <v>28772</v>
      </c>
      <c r="J31" s="35">
        <f t="shared" si="1"/>
        <v>8631.6</v>
      </c>
      <c r="K31" s="38">
        <f t="shared" si="3"/>
        <v>3452.6400000000003</v>
      </c>
      <c r="L31" s="32">
        <f t="shared" si="4"/>
        <v>5178.96</v>
      </c>
      <c r="M31" s="20"/>
      <c r="N31" s="60" t="e">
        <f t="shared" si="0"/>
        <v>#VALUE!</v>
      </c>
      <c r="O31" s="60" t="str">
        <f t="shared" si="2"/>
        <v/>
      </c>
      <c r="P31" s="20"/>
    </row>
    <row r="32" spans="2:16" ht="15" customHeight="1" x14ac:dyDescent="0.25">
      <c r="B32" s="20"/>
      <c r="C32" s="47">
        <v>26</v>
      </c>
      <c r="D32" s="40" t="s">
        <v>9</v>
      </c>
      <c r="E32" s="40" t="s">
        <v>12</v>
      </c>
      <c r="F32" s="49" t="s">
        <v>98</v>
      </c>
      <c r="G32" s="66"/>
      <c r="H32" s="20"/>
      <c r="I32" s="29">
        <v>31012</v>
      </c>
      <c r="J32" s="35">
        <f t="shared" si="1"/>
        <v>9303.6</v>
      </c>
      <c r="K32" s="38">
        <f t="shared" si="3"/>
        <v>3721.4400000000005</v>
      </c>
      <c r="L32" s="32">
        <f t="shared" si="4"/>
        <v>5582.16</v>
      </c>
      <c r="M32" s="20"/>
      <c r="N32" s="60" t="e">
        <f t="shared" si="0"/>
        <v>#VALUE!</v>
      </c>
      <c r="O32" s="60" t="str">
        <f t="shared" si="2"/>
        <v/>
      </c>
      <c r="P32" s="20"/>
    </row>
    <row r="33" spans="2:16" ht="15" customHeight="1" x14ac:dyDescent="0.25">
      <c r="B33" s="20"/>
      <c r="C33" s="47">
        <v>27</v>
      </c>
      <c r="D33" s="40" t="s">
        <v>9</v>
      </c>
      <c r="E33" s="40" t="s">
        <v>12</v>
      </c>
      <c r="F33" s="49" t="s">
        <v>98</v>
      </c>
      <c r="G33" s="66"/>
      <c r="H33" s="20"/>
      <c r="I33" s="29">
        <v>31012</v>
      </c>
      <c r="J33" s="35">
        <f t="shared" si="1"/>
        <v>9303.6</v>
      </c>
      <c r="K33" s="38">
        <f t="shared" si="3"/>
        <v>3721.4400000000005</v>
      </c>
      <c r="L33" s="32">
        <f t="shared" si="4"/>
        <v>5582.16</v>
      </c>
      <c r="M33" s="20"/>
      <c r="N33" s="60" t="e">
        <f t="shared" si="0"/>
        <v>#VALUE!</v>
      </c>
      <c r="O33" s="60" t="str">
        <f t="shared" si="2"/>
        <v/>
      </c>
      <c r="P33" s="20"/>
    </row>
    <row r="34" spans="2:16" ht="15" customHeight="1" x14ac:dyDescent="0.25">
      <c r="B34" s="20"/>
      <c r="C34" s="47">
        <v>28</v>
      </c>
      <c r="D34" s="40" t="s">
        <v>9</v>
      </c>
      <c r="E34" s="40" t="s">
        <v>16</v>
      </c>
      <c r="F34" s="49" t="s">
        <v>99</v>
      </c>
      <c r="G34" s="66"/>
      <c r="H34" s="20"/>
      <c r="I34" s="29">
        <v>32161</v>
      </c>
      <c r="J34" s="35">
        <f t="shared" si="1"/>
        <v>9648.2999999999993</v>
      </c>
      <c r="K34" s="38">
        <f t="shared" si="3"/>
        <v>3859.3199999999997</v>
      </c>
      <c r="L34" s="32">
        <f t="shared" si="4"/>
        <v>5788.98</v>
      </c>
      <c r="M34" s="20"/>
      <c r="N34" s="60" t="e">
        <f t="shared" si="0"/>
        <v>#VALUE!</v>
      </c>
      <c r="O34" s="60" t="str">
        <f t="shared" si="2"/>
        <v/>
      </c>
      <c r="P34" s="20"/>
    </row>
    <row r="35" spans="2:16" ht="15" customHeight="1" x14ac:dyDescent="0.25">
      <c r="B35" s="20"/>
      <c r="C35" s="47">
        <v>29</v>
      </c>
      <c r="D35" s="40" t="s">
        <v>9</v>
      </c>
      <c r="E35" s="40" t="s">
        <v>24</v>
      </c>
      <c r="F35" s="49" t="s">
        <v>100</v>
      </c>
      <c r="G35" s="66"/>
      <c r="H35" s="20"/>
      <c r="I35" s="29">
        <v>139828</v>
      </c>
      <c r="J35" s="35">
        <f t="shared" si="1"/>
        <v>41948.4</v>
      </c>
      <c r="K35" s="38">
        <f t="shared" si="3"/>
        <v>16779.36</v>
      </c>
      <c r="L35" s="32">
        <f t="shared" si="4"/>
        <v>25169.040000000001</v>
      </c>
      <c r="M35" s="20"/>
      <c r="N35" s="60" t="e">
        <f t="shared" si="0"/>
        <v>#VALUE!</v>
      </c>
      <c r="O35" s="60" t="str">
        <f t="shared" si="2"/>
        <v/>
      </c>
      <c r="P35" s="20"/>
    </row>
    <row r="36" spans="2:16" ht="15" customHeight="1" x14ac:dyDescent="0.25">
      <c r="B36" s="20"/>
      <c r="C36" s="47">
        <v>30</v>
      </c>
      <c r="D36" s="40" t="s">
        <v>9</v>
      </c>
      <c r="E36" s="40" t="s">
        <v>18</v>
      </c>
      <c r="F36" s="49" t="s">
        <v>101</v>
      </c>
      <c r="G36" s="66"/>
      <c r="H36" s="20"/>
      <c r="I36" s="29">
        <v>61346</v>
      </c>
      <c r="J36" s="35">
        <f t="shared" si="1"/>
        <v>18403.8</v>
      </c>
      <c r="K36" s="38">
        <f t="shared" si="3"/>
        <v>7361.52</v>
      </c>
      <c r="L36" s="32">
        <f t="shared" si="4"/>
        <v>11042.279999999999</v>
      </c>
      <c r="M36" s="20"/>
      <c r="N36" s="60" t="e">
        <f t="shared" si="0"/>
        <v>#VALUE!</v>
      </c>
      <c r="O36" s="60" t="str">
        <f t="shared" si="2"/>
        <v/>
      </c>
      <c r="P36" s="20"/>
    </row>
    <row r="37" spans="2:16" ht="15" customHeight="1" x14ac:dyDescent="0.25">
      <c r="B37" s="20"/>
      <c r="C37" s="47">
        <v>31</v>
      </c>
      <c r="D37" s="40" t="s">
        <v>9</v>
      </c>
      <c r="E37" s="40" t="s">
        <v>17</v>
      </c>
      <c r="F37" s="49" t="s">
        <v>95</v>
      </c>
      <c r="G37" s="66"/>
      <c r="H37" s="20"/>
      <c r="I37" s="29">
        <v>40452</v>
      </c>
      <c r="J37" s="35">
        <f t="shared" si="1"/>
        <v>12135.6</v>
      </c>
      <c r="K37" s="38">
        <f t="shared" si="3"/>
        <v>4854.2400000000007</v>
      </c>
      <c r="L37" s="32">
        <f t="shared" si="4"/>
        <v>7281.36</v>
      </c>
      <c r="M37" s="20"/>
      <c r="N37" s="60" t="e">
        <f t="shared" si="0"/>
        <v>#VALUE!</v>
      </c>
      <c r="O37" s="60" t="str">
        <f t="shared" si="2"/>
        <v/>
      </c>
      <c r="P37" s="20"/>
    </row>
    <row r="38" spans="2:16" ht="15" customHeight="1" thickBot="1" x14ac:dyDescent="0.3">
      <c r="B38" s="20"/>
      <c r="C38" s="53">
        <v>32</v>
      </c>
      <c r="D38" s="54" t="s">
        <v>9</v>
      </c>
      <c r="E38" s="54" t="s">
        <v>10</v>
      </c>
      <c r="F38" s="55" t="s">
        <v>98</v>
      </c>
      <c r="G38" s="66"/>
      <c r="H38" s="20"/>
      <c r="I38" s="30">
        <v>31793</v>
      </c>
      <c r="J38" s="36">
        <f t="shared" si="1"/>
        <v>9537.9</v>
      </c>
      <c r="K38" s="39">
        <f t="shared" si="3"/>
        <v>3815.16</v>
      </c>
      <c r="L38" s="33">
        <f t="shared" si="4"/>
        <v>5722.74</v>
      </c>
      <c r="M38" s="20"/>
      <c r="N38" s="57" t="e">
        <f t="shared" si="0"/>
        <v>#VALUE!</v>
      </c>
      <c r="O38" s="56" t="str">
        <f t="shared" si="2"/>
        <v/>
      </c>
      <c r="P38" s="20"/>
    </row>
    <row r="39" spans="2:16" ht="15" customHeight="1" thickBot="1" x14ac:dyDescent="0.3">
      <c r="B39" s="20"/>
      <c r="C39" s="23"/>
      <c r="D39" s="23"/>
      <c r="E39" s="23"/>
      <c r="F39" s="23"/>
      <c r="G39" s="20"/>
      <c r="H39" s="23"/>
      <c r="I39" s="23"/>
      <c r="J39" s="23"/>
      <c r="K39" s="23"/>
      <c r="L39" s="23"/>
      <c r="M39" s="23"/>
      <c r="N39" s="23"/>
      <c r="O39" s="23"/>
      <c r="P39" s="20"/>
    </row>
    <row r="40" spans="2:16" ht="15" customHeight="1" thickTop="1" thickBot="1" x14ac:dyDescent="0.3">
      <c r="B40" s="20"/>
      <c r="C40" s="23"/>
      <c r="D40" s="23"/>
      <c r="E40" s="23"/>
      <c r="F40" s="67" t="s">
        <v>116</v>
      </c>
      <c r="G40" s="20"/>
      <c r="H40" s="20"/>
      <c r="I40" s="68">
        <f>SUM(I7:I38)</f>
        <v>1586375</v>
      </c>
      <c r="J40" s="68">
        <f>SUM(J7:J38)</f>
        <v>475912.49999999988</v>
      </c>
      <c r="K40" s="69">
        <f>SUM(K7:K38)</f>
        <v>190365</v>
      </c>
      <c r="L40" s="69">
        <f>SUM(L7:L38)</f>
        <v>285547.5</v>
      </c>
      <c r="M40" s="20"/>
      <c r="N40" s="70" t="e">
        <f>SUM(N7:N38)</f>
        <v>#VALUE!</v>
      </c>
      <c r="O40" s="70">
        <f>SUM(O7:O38)</f>
        <v>0</v>
      </c>
      <c r="P40" s="20"/>
    </row>
    <row r="41" spans="2:16" ht="15" customHeight="1" thickBot="1" x14ac:dyDescent="0.3">
      <c r="B41" s="20"/>
      <c r="C41" s="23"/>
      <c r="D41" s="23"/>
      <c r="E41" s="23"/>
      <c r="F41" s="23"/>
      <c r="G41" s="20"/>
      <c r="H41" s="20"/>
      <c r="I41" s="21"/>
      <c r="J41" s="21"/>
      <c r="K41" s="21"/>
      <c r="L41" s="21"/>
      <c r="M41" s="20"/>
      <c r="N41" s="20"/>
      <c r="O41" s="20"/>
      <c r="P41" s="20"/>
    </row>
    <row r="42" spans="2:16" ht="15" customHeight="1" x14ac:dyDescent="0.25">
      <c r="B42" s="20"/>
      <c r="C42" s="23"/>
      <c r="D42" s="23"/>
      <c r="E42" s="23"/>
      <c r="F42" s="23"/>
      <c r="G42" s="23"/>
      <c r="H42" s="20"/>
      <c r="I42" s="21"/>
      <c r="J42" s="21"/>
      <c r="K42" s="115" t="s">
        <v>73</v>
      </c>
      <c r="L42" s="116"/>
      <c r="M42" s="117"/>
      <c r="N42" s="113" t="e">
        <f>SUM(N7:N38)</f>
        <v>#VALUE!</v>
      </c>
      <c r="O42" s="113">
        <f>SUM(O7:O38)</f>
        <v>0</v>
      </c>
      <c r="P42" s="20"/>
    </row>
    <row r="43" spans="2:16" ht="15.75" thickBot="1" x14ac:dyDescent="0.3">
      <c r="B43" s="20"/>
      <c r="C43" s="20"/>
      <c r="D43" s="20"/>
      <c r="E43" s="20"/>
      <c r="F43" s="20"/>
      <c r="G43" s="20"/>
      <c r="H43" s="20"/>
      <c r="I43" s="21"/>
      <c r="J43" s="21"/>
      <c r="K43" s="118"/>
      <c r="L43" s="119"/>
      <c r="M43" s="120"/>
      <c r="N43" s="114"/>
      <c r="O43" s="114"/>
      <c r="P43" s="20"/>
    </row>
    <row r="44" spans="2:16" x14ac:dyDescent="0.25">
      <c r="B44" s="20"/>
      <c r="C44" s="20"/>
      <c r="D44" s="20"/>
      <c r="E44" s="20"/>
      <c r="F44" s="20"/>
      <c r="G44" s="20"/>
      <c r="H44" s="20"/>
      <c r="I44" s="21"/>
      <c r="J44" s="21"/>
      <c r="K44" s="21"/>
      <c r="L44" s="21"/>
      <c r="M44" s="20"/>
      <c r="N44" s="20"/>
      <c r="O44" s="20"/>
      <c r="P44" s="20"/>
    </row>
  </sheetData>
  <mergeCells count="8">
    <mergeCell ref="N4:O4"/>
    <mergeCell ref="N42:N43"/>
    <mergeCell ref="O42:O43"/>
    <mergeCell ref="K42:M43"/>
    <mergeCell ref="C2:P2"/>
    <mergeCell ref="C3:O3"/>
    <mergeCell ref="C4:F5"/>
    <mergeCell ref="I4:L5"/>
  </mergeCells>
  <pageMargins left="0.9055118110236221" right="0.51181102362204722" top="0.78740157480314965" bottom="0.78740157480314965" header="0.31496062992125984" footer="0.31496062992125984"/>
  <pageSetup paperSize="9" scale="4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C16C5-43FD-4A90-B7E9-278B03C6EFEB}">
  <sheetPr>
    <tabColor theme="0" tint="-0.34998626667073579"/>
  </sheetPr>
  <dimension ref="B1:W42"/>
  <sheetViews>
    <sheetView showGridLines="0" showRowColHeaders="0" tabSelected="1" zoomScaleNormal="100" workbookViewId="0">
      <selection activeCell="E11" sqref="E11"/>
    </sheetView>
  </sheetViews>
  <sheetFormatPr defaultColWidth="5.42578125" defaultRowHeight="15" x14ac:dyDescent="0.25"/>
  <cols>
    <col min="1" max="1" width="9.140625" customWidth="1"/>
    <col min="2" max="2" width="13.42578125" customWidth="1"/>
    <col min="3" max="3" width="6.28515625" bestFit="1" customWidth="1"/>
    <col min="4" max="4" width="4.28515625" customWidth="1"/>
    <col min="5" max="5" width="28.5703125" customWidth="1"/>
    <col min="6" max="6" width="15.5703125" customWidth="1"/>
    <col min="7" max="8" width="2.28515625" customWidth="1"/>
    <col min="9" max="9" width="8.42578125" style="1" customWidth="1"/>
    <col min="10" max="10" width="5.140625" style="1" customWidth="1"/>
    <col min="11" max="11" width="30.28515625" style="1" customWidth="1"/>
    <col min="12" max="12" width="22.85546875" style="1" bestFit="1" customWidth="1"/>
    <col min="13" max="13" width="4.28515625" customWidth="1"/>
    <col min="14" max="14" width="8.140625" customWidth="1"/>
    <col min="15" max="15" width="5.140625" customWidth="1"/>
    <col min="16" max="16" width="66.5703125" customWidth="1"/>
    <col min="17" max="17" width="4.28515625" customWidth="1"/>
    <col min="18" max="18" width="9.140625" customWidth="1"/>
    <col min="19" max="19" width="11.42578125" customWidth="1"/>
    <col min="20" max="20" width="28.42578125" bestFit="1" customWidth="1"/>
    <col min="21" max="21" width="14" bestFit="1" customWidth="1"/>
    <col min="16384" max="16384" width="2.28515625" customWidth="1"/>
  </cols>
  <sheetData>
    <row r="1" spans="2:23" ht="30" customHeight="1" x14ac:dyDescent="0.25"/>
    <row r="2" spans="2:23" ht="61.5" customHeight="1" x14ac:dyDescent="0.25">
      <c r="B2" s="20"/>
      <c r="C2" s="121" t="s">
        <v>71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20"/>
      <c r="V2" s="20"/>
      <c r="W2" s="20"/>
    </row>
    <row r="3" spans="2:23" ht="44.25" customHeight="1" thickBot="1" x14ac:dyDescent="0.3">
      <c r="B3" s="20"/>
      <c r="C3" s="129" t="s">
        <v>72</v>
      </c>
      <c r="D3" s="129"/>
      <c r="E3" s="129"/>
      <c r="F3" s="129"/>
      <c r="G3" s="82"/>
      <c r="H3" s="82"/>
      <c r="I3" s="129" t="s">
        <v>72</v>
      </c>
      <c r="J3" s="129"/>
      <c r="K3" s="129"/>
      <c r="L3" s="129"/>
      <c r="M3" s="82"/>
      <c r="N3" s="129" t="s">
        <v>72</v>
      </c>
      <c r="O3" s="129"/>
      <c r="P3" s="129"/>
      <c r="Q3" s="20"/>
      <c r="R3" s="129" t="s">
        <v>77</v>
      </c>
      <c r="S3" s="129"/>
      <c r="T3" s="129"/>
      <c r="U3" s="129"/>
      <c r="V3" s="20"/>
      <c r="W3" s="20"/>
    </row>
    <row r="4" spans="2:23" ht="44.25" customHeight="1" x14ac:dyDescent="0.25">
      <c r="B4" s="20"/>
      <c r="C4" s="123" t="s">
        <v>81</v>
      </c>
      <c r="D4" s="124"/>
      <c r="E4" s="124"/>
      <c r="F4" s="125"/>
      <c r="G4" s="24"/>
      <c r="H4" s="24"/>
      <c r="I4" s="123" t="s">
        <v>78</v>
      </c>
      <c r="J4" s="124"/>
      <c r="K4" s="124"/>
      <c r="L4" s="125"/>
      <c r="M4" s="24"/>
      <c r="N4" s="130" t="s">
        <v>82</v>
      </c>
      <c r="O4" s="131"/>
      <c r="P4" s="132"/>
      <c r="Q4" s="20"/>
      <c r="R4" s="123" t="s">
        <v>81</v>
      </c>
      <c r="S4" s="124"/>
      <c r="T4" s="124"/>
      <c r="U4" s="125"/>
      <c r="V4" s="20"/>
      <c r="W4" s="20"/>
    </row>
    <row r="5" spans="2:23" ht="18" customHeight="1" thickBot="1" x14ac:dyDescent="0.3">
      <c r="B5" s="20"/>
      <c r="C5" s="126"/>
      <c r="D5" s="127"/>
      <c r="E5" s="127"/>
      <c r="F5" s="128"/>
      <c r="G5" s="22"/>
      <c r="H5" s="20"/>
      <c r="I5" s="126"/>
      <c r="J5" s="127"/>
      <c r="K5" s="127"/>
      <c r="L5" s="128"/>
      <c r="M5" s="20"/>
      <c r="N5" s="133"/>
      <c r="O5" s="134"/>
      <c r="P5" s="135"/>
      <c r="Q5" s="20"/>
      <c r="R5" s="126"/>
      <c r="S5" s="127"/>
      <c r="T5" s="127"/>
      <c r="U5" s="128"/>
      <c r="V5" s="20"/>
      <c r="W5" s="20"/>
    </row>
    <row r="6" spans="2:23" ht="27" customHeight="1" thickBot="1" x14ac:dyDescent="0.3">
      <c r="B6" s="20"/>
      <c r="C6" s="42" t="s">
        <v>52</v>
      </c>
      <c r="D6" s="42" t="s">
        <v>7</v>
      </c>
      <c r="E6" s="42" t="s">
        <v>8</v>
      </c>
      <c r="F6" s="42" t="s">
        <v>102</v>
      </c>
      <c r="G6" s="22"/>
      <c r="H6" s="20"/>
      <c r="I6" s="42" t="s">
        <v>52</v>
      </c>
      <c r="J6" s="42" t="s">
        <v>7</v>
      </c>
      <c r="K6" s="42" t="s">
        <v>8</v>
      </c>
      <c r="L6" s="42" t="s">
        <v>102</v>
      </c>
      <c r="M6" s="20"/>
      <c r="N6" s="42" t="s">
        <v>52</v>
      </c>
      <c r="O6" s="42" t="s">
        <v>7</v>
      </c>
      <c r="P6" s="64" t="s">
        <v>83</v>
      </c>
      <c r="Q6" s="20"/>
      <c r="R6" s="42" t="s">
        <v>52</v>
      </c>
      <c r="S6" s="42" t="s">
        <v>7</v>
      </c>
      <c r="T6" s="42" t="s">
        <v>8</v>
      </c>
      <c r="U6" s="42" t="s">
        <v>102</v>
      </c>
      <c r="V6" s="20"/>
      <c r="W6" s="20"/>
    </row>
    <row r="7" spans="2:23" ht="15" customHeight="1" x14ac:dyDescent="0.25">
      <c r="B7" s="20"/>
      <c r="C7" s="43">
        <v>1</v>
      </c>
      <c r="D7" s="44" t="s">
        <v>9</v>
      </c>
      <c r="E7" s="45" t="s">
        <v>20</v>
      </c>
      <c r="F7" s="46" t="s">
        <v>84</v>
      </c>
      <c r="G7" s="23"/>
      <c r="H7" s="20"/>
      <c r="I7" s="43">
        <v>1</v>
      </c>
      <c r="J7" s="44" t="s">
        <v>9</v>
      </c>
      <c r="K7" s="45" t="s">
        <v>31</v>
      </c>
      <c r="L7" s="46" t="s">
        <v>85</v>
      </c>
      <c r="M7" s="20"/>
      <c r="N7" s="43">
        <v>1</v>
      </c>
      <c r="O7" s="44" t="s">
        <v>9</v>
      </c>
      <c r="P7" s="63" t="s">
        <v>46</v>
      </c>
      <c r="Q7" s="20"/>
      <c r="R7" s="43">
        <v>1</v>
      </c>
      <c r="S7" s="44" t="s">
        <v>54</v>
      </c>
      <c r="T7" s="45" t="s">
        <v>56</v>
      </c>
      <c r="U7" s="46" t="s">
        <v>103</v>
      </c>
      <c r="V7" s="20"/>
      <c r="W7" s="20"/>
    </row>
    <row r="8" spans="2:23" ht="15" customHeight="1" x14ac:dyDescent="0.25">
      <c r="B8" s="20"/>
      <c r="C8" s="47">
        <v>2</v>
      </c>
      <c r="D8" s="40" t="s">
        <v>9</v>
      </c>
      <c r="E8" s="41" t="s">
        <v>11</v>
      </c>
      <c r="F8" s="48" t="s">
        <v>85</v>
      </c>
      <c r="G8" s="23"/>
      <c r="H8" s="20"/>
      <c r="I8" s="47">
        <v>2</v>
      </c>
      <c r="J8" s="40" t="s">
        <v>9</v>
      </c>
      <c r="K8" s="41" t="s">
        <v>33</v>
      </c>
      <c r="L8" s="48" t="s">
        <v>101</v>
      </c>
      <c r="M8" s="20"/>
      <c r="N8" s="47">
        <v>2</v>
      </c>
      <c r="O8" s="40" t="s">
        <v>9</v>
      </c>
      <c r="P8" s="48" t="s">
        <v>47</v>
      </c>
      <c r="Q8" s="20"/>
      <c r="R8" s="47">
        <v>2</v>
      </c>
      <c r="S8" s="40" t="s">
        <v>54</v>
      </c>
      <c r="T8" s="41" t="s">
        <v>56</v>
      </c>
      <c r="U8" s="48" t="s">
        <v>103</v>
      </c>
      <c r="V8" s="20"/>
      <c r="W8" s="20"/>
    </row>
    <row r="9" spans="2:23" ht="15" customHeight="1" x14ac:dyDescent="0.25">
      <c r="B9" s="20"/>
      <c r="C9" s="47">
        <v>3</v>
      </c>
      <c r="D9" s="40" t="s">
        <v>9</v>
      </c>
      <c r="E9" s="40" t="s">
        <v>14</v>
      </c>
      <c r="F9" s="49" t="s">
        <v>86</v>
      </c>
      <c r="G9" s="23"/>
      <c r="H9" s="20"/>
      <c r="I9" s="47">
        <v>3</v>
      </c>
      <c r="J9" s="40" t="s">
        <v>9</v>
      </c>
      <c r="K9" s="41" t="s">
        <v>48</v>
      </c>
      <c r="L9" s="48" t="s">
        <v>106</v>
      </c>
      <c r="M9" s="20"/>
      <c r="N9" s="47">
        <v>3</v>
      </c>
      <c r="O9" s="40" t="s">
        <v>9</v>
      </c>
      <c r="P9" s="48" t="s">
        <v>46</v>
      </c>
      <c r="Q9" s="20"/>
      <c r="R9" s="47">
        <v>3</v>
      </c>
      <c r="S9" s="40" t="s">
        <v>54</v>
      </c>
      <c r="T9" s="41" t="s">
        <v>57</v>
      </c>
      <c r="U9" s="48" t="s">
        <v>98</v>
      </c>
      <c r="V9" s="20"/>
      <c r="W9" s="20"/>
    </row>
    <row r="10" spans="2:23" ht="15" customHeight="1" x14ac:dyDescent="0.25">
      <c r="B10" s="20"/>
      <c r="C10" s="47">
        <v>4</v>
      </c>
      <c r="D10" s="40" t="s">
        <v>9</v>
      </c>
      <c r="E10" s="40" t="s">
        <v>61</v>
      </c>
      <c r="F10" s="49" t="s">
        <v>87</v>
      </c>
      <c r="G10" s="23"/>
      <c r="H10" s="20"/>
      <c r="I10" s="47">
        <v>4</v>
      </c>
      <c r="J10" s="40" t="s">
        <v>9</v>
      </c>
      <c r="K10" s="41" t="s">
        <v>34</v>
      </c>
      <c r="L10" s="48" t="s">
        <v>85</v>
      </c>
      <c r="M10" s="20"/>
      <c r="N10" s="47">
        <v>4</v>
      </c>
      <c r="O10" s="40" t="s">
        <v>9</v>
      </c>
      <c r="P10" s="48" t="s">
        <v>47</v>
      </c>
      <c r="Q10" s="20"/>
      <c r="R10" s="47">
        <v>4</v>
      </c>
      <c r="S10" s="40" t="s">
        <v>54</v>
      </c>
      <c r="T10" s="41" t="s">
        <v>58</v>
      </c>
      <c r="U10" s="48" t="s">
        <v>104</v>
      </c>
      <c r="V10" s="20"/>
      <c r="W10" s="20"/>
    </row>
    <row r="11" spans="2:23" ht="15" customHeight="1" x14ac:dyDescent="0.25">
      <c r="B11" s="20"/>
      <c r="C11" s="47">
        <v>5</v>
      </c>
      <c r="D11" s="40" t="s">
        <v>9</v>
      </c>
      <c r="E11" s="40" t="s">
        <v>16</v>
      </c>
      <c r="F11" s="49" t="s">
        <v>88</v>
      </c>
      <c r="G11" s="23"/>
      <c r="H11" s="20"/>
      <c r="I11" s="47">
        <v>5</v>
      </c>
      <c r="J11" s="40" t="s">
        <v>9</v>
      </c>
      <c r="K11" s="41" t="s">
        <v>31</v>
      </c>
      <c r="L11" s="48" t="s">
        <v>107</v>
      </c>
      <c r="M11" s="20"/>
      <c r="N11" s="47">
        <v>5</v>
      </c>
      <c r="O11" s="40" t="s">
        <v>9</v>
      </c>
      <c r="P11" s="48" t="s">
        <v>46</v>
      </c>
      <c r="Q11" s="20"/>
      <c r="R11" s="47">
        <v>5</v>
      </c>
      <c r="S11" s="40" t="s">
        <v>54</v>
      </c>
      <c r="T11" s="41" t="s">
        <v>59</v>
      </c>
      <c r="U11" s="48" t="s">
        <v>105</v>
      </c>
      <c r="V11" s="20"/>
      <c r="W11" s="20"/>
    </row>
    <row r="12" spans="2:23" ht="15" customHeight="1" thickBot="1" x14ac:dyDescent="0.3">
      <c r="B12" s="20"/>
      <c r="C12" s="47">
        <v>6</v>
      </c>
      <c r="D12" s="40" t="s">
        <v>9</v>
      </c>
      <c r="E12" s="40" t="s">
        <v>16</v>
      </c>
      <c r="F12" s="49" t="s">
        <v>88</v>
      </c>
      <c r="G12" s="23"/>
      <c r="H12" s="20"/>
      <c r="I12" s="47">
        <v>6</v>
      </c>
      <c r="J12" s="40" t="s">
        <v>9</v>
      </c>
      <c r="K12" s="41" t="s">
        <v>35</v>
      </c>
      <c r="L12" s="48" t="s">
        <v>108</v>
      </c>
      <c r="M12" s="20"/>
      <c r="N12" s="47">
        <v>6</v>
      </c>
      <c r="O12" s="40" t="s">
        <v>9</v>
      </c>
      <c r="P12" s="48" t="s">
        <v>47</v>
      </c>
      <c r="Q12" s="20"/>
      <c r="R12" s="51">
        <v>6</v>
      </c>
      <c r="S12" s="52" t="s">
        <v>54</v>
      </c>
      <c r="T12" s="61" t="s">
        <v>55</v>
      </c>
      <c r="U12" s="62" t="s">
        <v>94</v>
      </c>
      <c r="V12" s="20"/>
      <c r="W12" s="20"/>
    </row>
    <row r="13" spans="2:23" ht="15" customHeight="1" x14ac:dyDescent="0.25">
      <c r="B13" s="20"/>
      <c r="C13" s="47">
        <v>7</v>
      </c>
      <c r="D13" s="40" t="s">
        <v>9</v>
      </c>
      <c r="E13" s="40" t="s">
        <v>62</v>
      </c>
      <c r="F13" s="49" t="s">
        <v>89</v>
      </c>
      <c r="G13" s="23"/>
      <c r="H13" s="20"/>
      <c r="I13" s="47">
        <v>7</v>
      </c>
      <c r="J13" s="40" t="s">
        <v>9</v>
      </c>
      <c r="K13" s="41" t="s">
        <v>40</v>
      </c>
      <c r="L13" s="48" t="s">
        <v>91</v>
      </c>
      <c r="M13" s="20"/>
      <c r="N13" s="47">
        <v>7</v>
      </c>
      <c r="O13" s="40" t="s">
        <v>32</v>
      </c>
      <c r="P13" s="48" t="s">
        <v>43</v>
      </c>
      <c r="Q13" s="20"/>
      <c r="R13" s="65"/>
      <c r="S13" s="65"/>
      <c r="T13" s="65"/>
      <c r="U13" s="65"/>
      <c r="V13" s="20"/>
      <c r="W13" s="20"/>
    </row>
    <row r="14" spans="2:23" ht="15" customHeight="1" x14ac:dyDescent="0.25">
      <c r="B14" s="20"/>
      <c r="C14" s="47">
        <v>8</v>
      </c>
      <c r="D14" s="40" t="s">
        <v>9</v>
      </c>
      <c r="E14" s="40" t="s">
        <v>16</v>
      </c>
      <c r="F14" s="49" t="s">
        <v>88</v>
      </c>
      <c r="G14" s="20"/>
      <c r="H14" s="20"/>
      <c r="I14" s="47">
        <v>8</v>
      </c>
      <c r="J14" s="40" t="s">
        <v>9</v>
      </c>
      <c r="K14" s="41" t="s">
        <v>3</v>
      </c>
      <c r="L14" s="48" t="s">
        <v>101</v>
      </c>
      <c r="M14" s="20"/>
      <c r="N14" s="47">
        <v>8</v>
      </c>
      <c r="O14" s="40" t="s">
        <v>32</v>
      </c>
      <c r="P14" s="48" t="s">
        <v>44</v>
      </c>
      <c r="Q14" s="20"/>
      <c r="R14" s="20"/>
      <c r="S14" s="20"/>
      <c r="T14" s="20"/>
      <c r="U14" s="20"/>
      <c r="V14" s="20"/>
      <c r="W14" s="20"/>
    </row>
    <row r="15" spans="2:23" ht="15" customHeight="1" x14ac:dyDescent="0.25">
      <c r="B15" s="20"/>
      <c r="C15" s="47">
        <v>9</v>
      </c>
      <c r="D15" s="40" t="s">
        <v>9</v>
      </c>
      <c r="E15" s="40" t="s">
        <v>21</v>
      </c>
      <c r="F15" s="49" t="s">
        <v>90</v>
      </c>
      <c r="G15" s="23"/>
      <c r="H15" s="20"/>
      <c r="I15" s="47">
        <v>9</v>
      </c>
      <c r="J15" s="40" t="s">
        <v>9</v>
      </c>
      <c r="K15" s="41" t="s">
        <v>39</v>
      </c>
      <c r="L15" s="48" t="s">
        <v>91</v>
      </c>
      <c r="M15" s="20"/>
      <c r="N15" s="47">
        <v>9</v>
      </c>
      <c r="O15" s="40" t="s">
        <v>9</v>
      </c>
      <c r="P15" s="48" t="s">
        <v>46</v>
      </c>
      <c r="Q15" s="20"/>
      <c r="R15" s="20"/>
      <c r="S15" s="20"/>
      <c r="T15" s="20"/>
      <c r="U15" s="20"/>
      <c r="V15" s="20"/>
      <c r="W15" s="20"/>
    </row>
    <row r="16" spans="2:23" ht="15" customHeight="1" x14ac:dyDescent="0.25">
      <c r="B16" s="20"/>
      <c r="C16" s="47">
        <v>10</v>
      </c>
      <c r="D16" s="40" t="s">
        <v>9</v>
      </c>
      <c r="E16" s="40" t="s">
        <v>22</v>
      </c>
      <c r="F16" s="49" t="s">
        <v>91</v>
      </c>
      <c r="G16" s="23"/>
      <c r="H16" s="20"/>
      <c r="I16" s="47">
        <v>10</v>
      </c>
      <c r="J16" s="40" t="s">
        <v>32</v>
      </c>
      <c r="K16" s="41">
        <v>13150</v>
      </c>
      <c r="L16" s="48" t="s">
        <v>109</v>
      </c>
      <c r="M16" s="83"/>
      <c r="N16" s="47">
        <v>10</v>
      </c>
      <c r="O16" s="40" t="s">
        <v>9</v>
      </c>
      <c r="P16" s="48" t="s">
        <v>53</v>
      </c>
      <c r="Q16" s="20"/>
      <c r="R16" s="20"/>
      <c r="S16" s="20"/>
      <c r="T16" s="20"/>
      <c r="U16" s="20"/>
      <c r="V16" s="20"/>
      <c r="W16" s="20"/>
    </row>
    <row r="17" spans="2:23" ht="15.75" customHeight="1" x14ac:dyDescent="0.25">
      <c r="B17" s="20"/>
      <c r="C17" s="47">
        <v>11</v>
      </c>
      <c r="D17" s="40" t="s">
        <v>9</v>
      </c>
      <c r="E17" s="40" t="s">
        <v>13</v>
      </c>
      <c r="F17" s="49" t="s">
        <v>92</v>
      </c>
      <c r="G17" s="20"/>
      <c r="H17" s="20"/>
      <c r="I17" s="47">
        <v>11</v>
      </c>
      <c r="J17" s="40" t="s">
        <v>9</v>
      </c>
      <c r="K17" s="41" t="s">
        <v>0</v>
      </c>
      <c r="L17" s="48" t="s">
        <v>110</v>
      </c>
      <c r="M17" s="83"/>
      <c r="N17" s="47">
        <v>11</v>
      </c>
      <c r="O17" s="40" t="s">
        <v>9</v>
      </c>
      <c r="P17" s="48" t="s">
        <v>43</v>
      </c>
      <c r="Q17" s="20"/>
      <c r="R17" s="20"/>
      <c r="S17" s="20"/>
      <c r="T17" s="20"/>
      <c r="U17" s="20"/>
      <c r="V17" s="20"/>
      <c r="W17" s="20"/>
    </row>
    <row r="18" spans="2:23" x14ac:dyDescent="0.25">
      <c r="B18" s="20"/>
      <c r="C18" s="47">
        <v>12</v>
      </c>
      <c r="D18" s="40" t="s">
        <v>9</v>
      </c>
      <c r="E18" s="40" t="s">
        <v>63</v>
      </c>
      <c r="F18" s="49" t="s">
        <v>89</v>
      </c>
      <c r="G18" s="20"/>
      <c r="H18" s="20"/>
      <c r="I18" s="47">
        <v>12</v>
      </c>
      <c r="J18" s="40" t="s">
        <v>9</v>
      </c>
      <c r="K18" s="41" t="s">
        <v>1</v>
      </c>
      <c r="L18" s="48" t="s">
        <v>110</v>
      </c>
      <c r="M18" s="20"/>
      <c r="N18" s="47">
        <v>12</v>
      </c>
      <c r="O18" s="40" t="s">
        <v>9</v>
      </c>
      <c r="P18" s="48" t="s">
        <v>44</v>
      </c>
      <c r="Q18" s="20"/>
      <c r="R18" s="20"/>
      <c r="S18" s="20"/>
      <c r="T18" s="20"/>
      <c r="U18" s="20"/>
      <c r="V18" s="20"/>
      <c r="W18" s="20"/>
    </row>
    <row r="19" spans="2:23" x14ac:dyDescent="0.25">
      <c r="B19" s="20"/>
      <c r="C19" s="47">
        <v>13</v>
      </c>
      <c r="D19" s="40" t="s">
        <v>9</v>
      </c>
      <c r="E19" s="40" t="s">
        <v>49</v>
      </c>
      <c r="F19" s="49" t="s">
        <v>93</v>
      </c>
      <c r="G19" s="20"/>
      <c r="H19" s="20"/>
      <c r="I19" s="47">
        <v>13</v>
      </c>
      <c r="J19" s="40" t="s">
        <v>9</v>
      </c>
      <c r="K19" s="41" t="s">
        <v>2</v>
      </c>
      <c r="L19" s="48" t="s">
        <v>99</v>
      </c>
      <c r="M19" s="20"/>
      <c r="N19" s="47">
        <v>13</v>
      </c>
      <c r="O19" s="40" t="s">
        <v>9</v>
      </c>
      <c r="P19" s="48" t="s">
        <v>45</v>
      </c>
      <c r="Q19" s="20"/>
      <c r="R19" s="20"/>
      <c r="S19" s="20"/>
      <c r="T19" s="20"/>
      <c r="U19" s="20"/>
      <c r="V19" s="20"/>
      <c r="W19" s="20"/>
    </row>
    <row r="20" spans="2:23" x14ac:dyDescent="0.25">
      <c r="B20" s="20"/>
      <c r="C20" s="47">
        <v>14</v>
      </c>
      <c r="D20" s="40" t="s">
        <v>9</v>
      </c>
      <c r="E20" s="40" t="s">
        <v>15</v>
      </c>
      <c r="F20" s="49" t="s">
        <v>93</v>
      </c>
      <c r="G20" s="20"/>
      <c r="H20" s="20"/>
      <c r="I20" s="47">
        <v>14</v>
      </c>
      <c r="J20" s="40" t="s">
        <v>9</v>
      </c>
      <c r="K20" s="41" t="s">
        <v>41</v>
      </c>
      <c r="L20" s="48" t="s">
        <v>101</v>
      </c>
      <c r="M20" s="20"/>
      <c r="N20" s="47">
        <v>14</v>
      </c>
      <c r="O20" s="40" t="s">
        <v>9</v>
      </c>
      <c r="P20" s="48" t="s">
        <v>45</v>
      </c>
      <c r="Q20" s="20"/>
      <c r="R20" s="20"/>
      <c r="S20" s="20"/>
      <c r="T20" s="20"/>
      <c r="U20" s="20"/>
      <c r="V20" s="20"/>
      <c r="W20" s="20"/>
    </row>
    <row r="21" spans="2:23" x14ac:dyDescent="0.25">
      <c r="B21" s="20"/>
      <c r="C21" s="47">
        <v>15</v>
      </c>
      <c r="D21" s="41" t="s">
        <v>9</v>
      </c>
      <c r="E21" s="40" t="s">
        <v>64</v>
      </c>
      <c r="F21" s="49" t="s">
        <v>88</v>
      </c>
      <c r="G21" s="20"/>
      <c r="H21" s="20"/>
      <c r="I21" s="47">
        <v>15</v>
      </c>
      <c r="J21" s="40" t="s">
        <v>9</v>
      </c>
      <c r="K21" s="41" t="s">
        <v>38</v>
      </c>
      <c r="L21" s="48" t="s">
        <v>109</v>
      </c>
      <c r="M21" s="20"/>
      <c r="N21" s="47">
        <v>15</v>
      </c>
      <c r="O21" s="40" t="s">
        <v>9</v>
      </c>
      <c r="P21" s="48" t="s">
        <v>42</v>
      </c>
      <c r="Q21" s="20"/>
      <c r="R21" s="20"/>
      <c r="S21" s="20"/>
      <c r="T21" s="20"/>
      <c r="U21" s="20"/>
      <c r="V21" s="20"/>
      <c r="W21" s="20"/>
    </row>
    <row r="22" spans="2:23" x14ac:dyDescent="0.25">
      <c r="B22" s="20"/>
      <c r="C22" s="47">
        <v>16</v>
      </c>
      <c r="D22" s="40" t="s">
        <v>9</v>
      </c>
      <c r="E22" s="40" t="s">
        <v>25</v>
      </c>
      <c r="F22" s="49" t="s">
        <v>94</v>
      </c>
      <c r="G22" s="20"/>
      <c r="H22" s="20"/>
      <c r="I22" s="47">
        <v>16</v>
      </c>
      <c r="J22" s="40" t="s">
        <v>9</v>
      </c>
      <c r="K22" s="41" t="s">
        <v>6</v>
      </c>
      <c r="L22" s="48" t="s">
        <v>111</v>
      </c>
      <c r="M22" s="20"/>
      <c r="N22" s="47">
        <v>16</v>
      </c>
      <c r="O22" s="40" t="s">
        <v>9</v>
      </c>
      <c r="P22" s="48" t="s">
        <v>43</v>
      </c>
      <c r="Q22" s="20"/>
      <c r="R22" s="20"/>
      <c r="S22" s="20"/>
      <c r="T22" s="20"/>
      <c r="U22" s="20"/>
      <c r="V22" s="20"/>
      <c r="W22" s="20"/>
    </row>
    <row r="23" spans="2:23" x14ac:dyDescent="0.25">
      <c r="B23" s="20"/>
      <c r="C23" s="47">
        <v>17</v>
      </c>
      <c r="D23" s="40" t="s">
        <v>9</v>
      </c>
      <c r="E23" s="40" t="s">
        <v>50</v>
      </c>
      <c r="F23" s="49" t="s">
        <v>95</v>
      </c>
      <c r="G23" s="20"/>
      <c r="H23" s="20"/>
      <c r="I23" s="47">
        <v>17</v>
      </c>
      <c r="J23" s="40" t="s">
        <v>9</v>
      </c>
      <c r="K23" s="41" t="s">
        <v>27</v>
      </c>
      <c r="L23" s="48" t="s">
        <v>112</v>
      </c>
      <c r="M23" s="20"/>
      <c r="N23" s="47">
        <v>17</v>
      </c>
      <c r="O23" s="40" t="s">
        <v>9</v>
      </c>
      <c r="P23" s="48" t="s">
        <v>44</v>
      </c>
      <c r="Q23" s="20"/>
      <c r="R23" s="20"/>
      <c r="S23" s="20"/>
      <c r="T23" s="20"/>
      <c r="U23" s="20"/>
      <c r="V23" s="20"/>
      <c r="W23" s="20"/>
    </row>
    <row r="24" spans="2:23" x14ac:dyDescent="0.25">
      <c r="B24" s="20"/>
      <c r="C24" s="47">
        <v>18</v>
      </c>
      <c r="D24" s="40" t="s">
        <v>9</v>
      </c>
      <c r="E24" s="40" t="s">
        <v>65</v>
      </c>
      <c r="F24" s="49" t="s">
        <v>96</v>
      </c>
      <c r="G24" s="20"/>
      <c r="H24" s="20"/>
      <c r="I24" s="47">
        <v>18</v>
      </c>
      <c r="J24" s="40" t="s">
        <v>9</v>
      </c>
      <c r="K24" s="41" t="s">
        <v>28</v>
      </c>
      <c r="L24" s="48" t="s">
        <v>113</v>
      </c>
      <c r="M24" s="20"/>
      <c r="N24" s="47">
        <v>18</v>
      </c>
      <c r="O24" s="40" t="s">
        <v>9</v>
      </c>
      <c r="P24" s="48" t="s">
        <v>43</v>
      </c>
      <c r="Q24" s="20"/>
      <c r="R24" s="20"/>
      <c r="S24" s="20"/>
      <c r="T24" s="20"/>
      <c r="U24" s="20"/>
      <c r="V24" s="20"/>
      <c r="W24" s="20"/>
    </row>
    <row r="25" spans="2:23" x14ac:dyDescent="0.25">
      <c r="B25" s="20"/>
      <c r="C25" s="47">
        <v>19</v>
      </c>
      <c r="D25" s="40" t="s">
        <v>9</v>
      </c>
      <c r="E25" s="40" t="s">
        <v>19</v>
      </c>
      <c r="F25" s="49" t="s">
        <v>93</v>
      </c>
      <c r="G25" s="20"/>
      <c r="H25" s="20"/>
      <c r="I25" s="47">
        <v>19</v>
      </c>
      <c r="J25" s="40" t="s">
        <v>9</v>
      </c>
      <c r="K25" s="41" t="s">
        <v>30</v>
      </c>
      <c r="L25" s="48" t="s">
        <v>114</v>
      </c>
      <c r="M25" s="20"/>
      <c r="N25" s="47">
        <v>19</v>
      </c>
      <c r="O25" s="40" t="s">
        <v>9</v>
      </c>
      <c r="P25" s="48" t="s">
        <v>44</v>
      </c>
      <c r="Q25" s="20"/>
      <c r="R25" s="20"/>
      <c r="S25" s="20"/>
      <c r="T25" s="20"/>
      <c r="U25" s="20"/>
      <c r="V25" s="20"/>
      <c r="W25" s="20"/>
    </row>
    <row r="26" spans="2:23" x14ac:dyDescent="0.25">
      <c r="B26" s="20"/>
      <c r="C26" s="47">
        <v>20</v>
      </c>
      <c r="D26" s="40" t="s">
        <v>9</v>
      </c>
      <c r="E26" s="40" t="s">
        <v>64</v>
      </c>
      <c r="F26" s="49" t="s">
        <v>91</v>
      </c>
      <c r="G26" s="20"/>
      <c r="H26" s="20"/>
      <c r="I26" s="47">
        <v>20</v>
      </c>
      <c r="J26" s="40" t="s">
        <v>9</v>
      </c>
      <c r="K26" s="41" t="s">
        <v>29</v>
      </c>
      <c r="L26" s="48" t="s">
        <v>114</v>
      </c>
      <c r="M26" s="20"/>
      <c r="N26" s="47">
        <v>20</v>
      </c>
      <c r="O26" s="40" t="s">
        <v>9</v>
      </c>
      <c r="P26" s="48" t="s">
        <v>46</v>
      </c>
      <c r="Q26" s="20"/>
      <c r="R26" s="20"/>
      <c r="S26" s="20"/>
      <c r="T26" s="20"/>
      <c r="U26" s="20"/>
      <c r="V26" s="20"/>
      <c r="W26" s="20"/>
    </row>
    <row r="27" spans="2:23" x14ac:dyDescent="0.25">
      <c r="B27" s="20"/>
      <c r="C27" s="47">
        <v>21</v>
      </c>
      <c r="D27" s="40" t="s">
        <v>9</v>
      </c>
      <c r="E27" s="40" t="s">
        <v>16</v>
      </c>
      <c r="F27" s="49" t="s">
        <v>97</v>
      </c>
      <c r="G27" s="20"/>
      <c r="H27" s="20"/>
      <c r="I27" s="47">
        <v>21</v>
      </c>
      <c r="J27" s="40" t="s">
        <v>9</v>
      </c>
      <c r="K27" s="41" t="s">
        <v>51</v>
      </c>
      <c r="L27" s="48" t="s">
        <v>91</v>
      </c>
      <c r="M27" s="20"/>
      <c r="N27" s="47">
        <v>21</v>
      </c>
      <c r="O27" s="40" t="s">
        <v>9</v>
      </c>
      <c r="P27" s="48" t="s">
        <v>46</v>
      </c>
      <c r="Q27" s="20"/>
      <c r="R27" s="20"/>
      <c r="S27" s="20"/>
      <c r="T27" s="20"/>
      <c r="U27" s="20"/>
      <c r="V27" s="20"/>
      <c r="W27" s="20"/>
    </row>
    <row r="28" spans="2:23" x14ac:dyDescent="0.25">
      <c r="B28" s="20"/>
      <c r="C28" s="47">
        <v>22</v>
      </c>
      <c r="D28" s="40" t="s">
        <v>9</v>
      </c>
      <c r="E28" s="40" t="s">
        <v>64</v>
      </c>
      <c r="F28" s="49" t="s">
        <v>88</v>
      </c>
      <c r="G28" s="20"/>
      <c r="H28" s="20"/>
      <c r="I28" s="47">
        <v>22</v>
      </c>
      <c r="J28" s="40" t="s">
        <v>9</v>
      </c>
      <c r="K28" s="41" t="s">
        <v>26</v>
      </c>
      <c r="L28" s="48" t="s">
        <v>107</v>
      </c>
      <c r="M28" s="20"/>
      <c r="N28" s="47">
        <v>22</v>
      </c>
      <c r="O28" s="40" t="s">
        <v>9</v>
      </c>
      <c r="P28" s="48" t="s">
        <v>46</v>
      </c>
      <c r="Q28" s="20"/>
      <c r="R28" s="20"/>
      <c r="S28" s="20"/>
      <c r="T28" s="20"/>
      <c r="U28" s="20"/>
      <c r="V28" s="20"/>
      <c r="W28" s="20"/>
    </row>
    <row r="29" spans="2:23" ht="15.75" thickBot="1" x14ac:dyDescent="0.3">
      <c r="B29" s="20"/>
      <c r="C29" s="47">
        <v>23</v>
      </c>
      <c r="D29" s="40" t="s">
        <v>9</v>
      </c>
      <c r="E29" s="40" t="s">
        <v>23</v>
      </c>
      <c r="F29" s="49" t="s">
        <v>92</v>
      </c>
      <c r="G29" s="20"/>
      <c r="H29" s="20"/>
      <c r="I29" s="47">
        <v>23</v>
      </c>
      <c r="J29" s="40" t="s">
        <v>9</v>
      </c>
      <c r="K29" s="41" t="s">
        <v>36</v>
      </c>
      <c r="L29" s="48" t="s">
        <v>109</v>
      </c>
      <c r="M29" s="20"/>
      <c r="N29" s="51">
        <v>23</v>
      </c>
      <c r="O29" s="52" t="s">
        <v>9</v>
      </c>
      <c r="P29" s="62" t="s">
        <v>46</v>
      </c>
      <c r="Q29" s="20"/>
      <c r="R29" s="20"/>
      <c r="S29" s="20"/>
      <c r="T29" s="20"/>
      <c r="U29" s="20"/>
      <c r="V29" s="20"/>
      <c r="W29" s="20"/>
    </row>
    <row r="30" spans="2:23" x14ac:dyDescent="0.25">
      <c r="B30" s="20"/>
      <c r="C30" s="50">
        <v>24</v>
      </c>
      <c r="D30" s="41" t="s">
        <v>9</v>
      </c>
      <c r="E30" s="40" t="s">
        <v>23</v>
      </c>
      <c r="F30" s="49" t="s">
        <v>92</v>
      </c>
      <c r="G30" s="20"/>
      <c r="H30" s="20"/>
      <c r="I30" s="47">
        <v>24</v>
      </c>
      <c r="J30" s="40" t="s">
        <v>9</v>
      </c>
      <c r="K30" s="41" t="s">
        <v>37</v>
      </c>
      <c r="L30" s="48" t="s">
        <v>114</v>
      </c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</row>
    <row r="31" spans="2:23" x14ac:dyDescent="0.25">
      <c r="B31" s="20"/>
      <c r="C31" s="47">
        <v>25</v>
      </c>
      <c r="D31" s="40" t="s">
        <v>9</v>
      </c>
      <c r="E31" s="40" t="s">
        <v>16</v>
      </c>
      <c r="F31" s="49" t="s">
        <v>97</v>
      </c>
      <c r="G31" s="20"/>
      <c r="H31" s="20"/>
      <c r="I31" s="47">
        <v>25</v>
      </c>
      <c r="J31" s="40" t="s">
        <v>9</v>
      </c>
      <c r="K31" s="41" t="s">
        <v>4</v>
      </c>
      <c r="L31" s="48" t="s">
        <v>115</v>
      </c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</row>
    <row r="32" spans="2:23" x14ac:dyDescent="0.25">
      <c r="B32" s="20"/>
      <c r="C32" s="47">
        <v>26</v>
      </c>
      <c r="D32" s="40" t="s">
        <v>9</v>
      </c>
      <c r="E32" s="40" t="s">
        <v>12</v>
      </c>
      <c r="F32" s="49" t="s">
        <v>98</v>
      </c>
      <c r="G32" s="20"/>
      <c r="H32" s="20"/>
      <c r="I32" s="47">
        <v>26</v>
      </c>
      <c r="J32" s="40" t="s">
        <v>9</v>
      </c>
      <c r="K32" s="41" t="s">
        <v>4</v>
      </c>
      <c r="L32" s="48" t="s">
        <v>115</v>
      </c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</row>
    <row r="33" spans="2:23" ht="15.75" thickBot="1" x14ac:dyDescent="0.3">
      <c r="B33" s="20"/>
      <c r="C33" s="47">
        <v>27</v>
      </c>
      <c r="D33" s="40" t="s">
        <v>9</v>
      </c>
      <c r="E33" s="40" t="s">
        <v>12</v>
      </c>
      <c r="F33" s="49" t="s">
        <v>98</v>
      </c>
      <c r="G33" s="20"/>
      <c r="H33" s="20"/>
      <c r="I33" s="51">
        <v>27</v>
      </c>
      <c r="J33" s="52" t="s">
        <v>9</v>
      </c>
      <c r="K33" s="61" t="s">
        <v>5</v>
      </c>
      <c r="L33" s="62" t="s">
        <v>94</v>
      </c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</row>
    <row r="34" spans="2:23" x14ac:dyDescent="0.25">
      <c r="B34" s="20"/>
      <c r="C34" s="47">
        <v>28</v>
      </c>
      <c r="D34" s="40" t="s">
        <v>9</v>
      </c>
      <c r="E34" s="40" t="s">
        <v>16</v>
      </c>
      <c r="F34" s="49" t="s">
        <v>99</v>
      </c>
      <c r="G34" s="20"/>
      <c r="H34" s="20"/>
      <c r="I34" s="21"/>
      <c r="J34" s="21"/>
      <c r="K34" s="21"/>
      <c r="L34" s="21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</row>
    <row r="35" spans="2:23" x14ac:dyDescent="0.25">
      <c r="B35" s="20"/>
      <c r="C35" s="47">
        <v>29</v>
      </c>
      <c r="D35" s="40" t="s">
        <v>9</v>
      </c>
      <c r="E35" s="40" t="s">
        <v>24</v>
      </c>
      <c r="F35" s="49" t="s">
        <v>100</v>
      </c>
      <c r="G35" s="20"/>
      <c r="H35" s="20"/>
      <c r="I35" s="21"/>
      <c r="J35" s="21"/>
      <c r="K35" s="21"/>
      <c r="L35" s="21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</row>
    <row r="36" spans="2:23" x14ac:dyDescent="0.25">
      <c r="B36" s="20"/>
      <c r="C36" s="47">
        <v>30</v>
      </c>
      <c r="D36" s="40" t="s">
        <v>9</v>
      </c>
      <c r="E36" s="40" t="s">
        <v>18</v>
      </c>
      <c r="F36" s="49" t="s">
        <v>101</v>
      </c>
      <c r="G36" s="20"/>
      <c r="H36" s="20"/>
      <c r="I36" s="21"/>
      <c r="J36" s="21"/>
      <c r="K36" s="21"/>
      <c r="L36" s="21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</row>
    <row r="37" spans="2:23" x14ac:dyDescent="0.25">
      <c r="B37" s="20"/>
      <c r="C37" s="47">
        <v>31</v>
      </c>
      <c r="D37" s="40" t="s">
        <v>9</v>
      </c>
      <c r="E37" s="40" t="s">
        <v>17</v>
      </c>
      <c r="F37" s="49" t="s">
        <v>95</v>
      </c>
      <c r="G37" s="20"/>
      <c r="H37" s="20"/>
      <c r="I37" s="21"/>
      <c r="J37" s="21"/>
      <c r="K37" s="21"/>
      <c r="L37" s="21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</row>
    <row r="38" spans="2:23" ht="15.75" thickBot="1" x14ac:dyDescent="0.3">
      <c r="B38" s="20"/>
      <c r="C38" s="53">
        <v>32</v>
      </c>
      <c r="D38" s="54" t="s">
        <v>9</v>
      </c>
      <c r="E38" s="54" t="s">
        <v>10</v>
      </c>
      <c r="F38" s="55" t="s">
        <v>98</v>
      </c>
      <c r="G38" s="20"/>
      <c r="H38" s="20"/>
      <c r="I38" s="21"/>
      <c r="J38" s="21"/>
      <c r="K38" s="21"/>
      <c r="L38" s="21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</row>
    <row r="39" spans="2:23" x14ac:dyDescent="0.25">
      <c r="B39" s="20"/>
      <c r="C39" s="20"/>
      <c r="D39" s="20"/>
      <c r="E39" s="20"/>
      <c r="F39" s="20"/>
      <c r="G39" s="20"/>
      <c r="H39" s="20"/>
      <c r="I39" s="21"/>
      <c r="J39" s="21"/>
      <c r="K39" s="21"/>
      <c r="L39" s="21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</row>
    <row r="40" spans="2:23" x14ac:dyDescent="0.25">
      <c r="B40" s="20"/>
      <c r="C40" s="20"/>
      <c r="D40" s="20"/>
      <c r="E40" s="20"/>
      <c r="F40" s="20"/>
      <c r="G40" s="20"/>
      <c r="H40" s="20"/>
      <c r="I40" s="21"/>
      <c r="J40" s="21"/>
      <c r="K40" s="21"/>
      <c r="L40" s="21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</row>
    <row r="41" spans="2:23" x14ac:dyDescent="0.25">
      <c r="B41" s="20"/>
      <c r="C41" s="20"/>
      <c r="D41" s="20"/>
      <c r="E41" s="20"/>
      <c r="F41" s="20"/>
      <c r="G41" s="20"/>
      <c r="H41" s="20"/>
      <c r="I41" s="21"/>
      <c r="J41" s="21"/>
      <c r="K41" s="21"/>
      <c r="L41" s="21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</row>
    <row r="42" spans="2:23" x14ac:dyDescent="0.25">
      <c r="B42" s="20"/>
      <c r="C42" s="20"/>
      <c r="D42" s="20"/>
      <c r="E42" s="20"/>
      <c r="F42" s="20"/>
      <c r="G42" s="20"/>
      <c r="H42" s="20"/>
      <c r="I42" s="21"/>
      <c r="J42" s="21"/>
      <c r="K42" s="21"/>
      <c r="L42" s="21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</row>
  </sheetData>
  <mergeCells count="9">
    <mergeCell ref="R3:U3"/>
    <mergeCell ref="R4:U5"/>
    <mergeCell ref="C2:T2"/>
    <mergeCell ref="C4:F5"/>
    <mergeCell ref="I4:L5"/>
    <mergeCell ref="C3:F3"/>
    <mergeCell ref="N4:P5"/>
    <mergeCell ref="N3:P3"/>
    <mergeCell ref="I3:L3"/>
  </mergeCells>
  <pageMargins left="0.9055118110236221" right="0.51181102362204722" top="0.78740157480314965" bottom="0.78740157480314965" header="0.31496062992125984" footer="0.31496062992125984"/>
  <pageSetup paperSize="9" scale="4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Tutorial de Preenchimento</vt:lpstr>
      <vt:lpstr>Taxa Administrativa</vt:lpstr>
      <vt:lpstr>Veículos Porte Leve e Médio RJ</vt:lpstr>
      <vt:lpstr>Veículos e Equipamentos</vt:lpstr>
      <vt:lpstr>'Tutorial de Preenchimento'!Area_de_impressao</vt:lpstr>
      <vt:lpstr>'Veículos e Equipamentos'!Area_de_impressao</vt:lpstr>
      <vt:lpstr>'Veículos Porte Leve e Médio RJ'!Area_de_impressao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</dc:creator>
  <cp:lastModifiedBy>Renata da Silva Maciel</cp:lastModifiedBy>
  <cp:lastPrinted>2022-12-16T14:07:55Z</cp:lastPrinted>
  <dcterms:created xsi:type="dcterms:W3CDTF">2012-08-06T21:30:22Z</dcterms:created>
  <dcterms:modified xsi:type="dcterms:W3CDTF">2023-01-06T14:48:13Z</dcterms:modified>
</cp:coreProperties>
</file>