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4\SERVIÇOS\PGE 11-2024 - Serviços Telefônicos\"/>
    </mc:Choice>
  </mc:AlternateContent>
  <xr:revisionPtr revIDLastSave="0" documentId="8_{6DC628E3-36F2-4B74-B055-9690D4EFE3FF}" xr6:coauthVersionLast="47" xr6:coauthVersionMax="47" xr10:uidLastSave="{00000000-0000-0000-0000-000000000000}"/>
  <bookViews>
    <workbookView xWindow="-120" yWindow="-120" windowWidth="24240" windowHeight="13140" xr2:uid="{CD3FFB1B-ED3F-4D38-B412-211327C022DC}"/>
  </bookViews>
  <sheets>
    <sheet name="Entroncamentos" sheetId="1" r:id="rId1"/>
    <sheet name="Detalhamento de custos" sheetId="3" r:id="rId2"/>
    <sheet name="Propos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3" l="1"/>
  <c r="F21" i="3"/>
  <c r="G21" i="3"/>
  <c r="F34" i="3"/>
  <c r="G34" i="3"/>
  <c r="O49" i="1"/>
  <c r="O29" i="1"/>
  <c r="G14" i="3"/>
  <c r="G15" i="3"/>
  <c r="G16" i="3"/>
  <c r="G22" i="3"/>
  <c r="G23" i="3"/>
  <c r="G24" i="3"/>
  <c r="G25" i="3"/>
  <c r="G39" i="3"/>
  <c r="G40" i="3"/>
  <c r="G13" i="3"/>
  <c r="F14" i="3"/>
  <c r="F15" i="3"/>
  <c r="F16" i="3"/>
  <c r="F22" i="3"/>
  <c r="F23" i="3"/>
  <c r="F24" i="3"/>
  <c r="F25" i="3"/>
  <c r="F39" i="3"/>
  <c r="F40" i="3"/>
  <c r="F13" i="3"/>
  <c r="J26" i="3" l="1"/>
  <c r="H41" i="3"/>
  <c r="J41" i="3"/>
  <c r="I41" i="3"/>
  <c r="H26" i="3"/>
  <c r="I26" i="3"/>
  <c r="I17" i="3"/>
  <c r="J17" i="3"/>
  <c r="H44" i="3" l="1"/>
  <c r="D12" i="2" s="1"/>
  <c r="J44" i="3"/>
  <c r="F12" i="2" s="1"/>
  <c r="I44" i="3"/>
  <c r="E12" i="2" s="1"/>
</calcChain>
</file>

<file path=xl/sharedStrings.xml><?xml version="1.0" encoding="utf-8"?>
<sst xmlns="http://schemas.openxmlformats.org/spreadsheetml/2006/main" count="454" uniqueCount="240">
  <si>
    <t>TRONCOS SIP</t>
  </si>
  <si>
    <t>Unidade</t>
  </si>
  <si>
    <t>Endereço</t>
  </si>
  <si>
    <t>CEP</t>
  </si>
  <si>
    <t>UF</t>
  </si>
  <si>
    <t>Cidade</t>
  </si>
  <si>
    <t>Código de área</t>
  </si>
  <si>
    <t>Canais de Comunicação</t>
  </si>
  <si>
    <t>Números DDR</t>
  </si>
  <si>
    <t>Portabilidade</t>
  </si>
  <si>
    <t>Número principal</t>
  </si>
  <si>
    <t>Faixa de números</t>
  </si>
  <si>
    <t>Biomanguinhos</t>
  </si>
  <si>
    <t>Av. Brasil 4365</t>
  </si>
  <si>
    <t>21040-360</t>
  </si>
  <si>
    <t>RJ</t>
  </si>
  <si>
    <t>Rio de Janeiro</t>
  </si>
  <si>
    <t>Sim</t>
  </si>
  <si>
    <t>(21)3882-9393</t>
  </si>
  <si>
    <t>9300-9599 / 7000-7299</t>
  </si>
  <si>
    <t>Canal Saúde</t>
  </si>
  <si>
    <t>(21)3194-7700</t>
  </si>
  <si>
    <t>7700-7799</t>
  </si>
  <si>
    <t>CDTS</t>
  </si>
  <si>
    <t>Não</t>
  </si>
  <si>
    <t>-</t>
  </si>
  <si>
    <t>ICTB</t>
  </si>
  <si>
    <t>(21)3194-8484</t>
  </si>
  <si>
    <t>8400-8499</t>
  </si>
  <si>
    <t>COC - Museu da Vida</t>
  </si>
  <si>
    <t>(21)3865-2121 / (21)2126-3400</t>
  </si>
  <si>
    <t>2100-2299 / 3400-3799</t>
  </si>
  <si>
    <t>COGIC</t>
  </si>
  <si>
    <t>(21)2209-2020</t>
  </si>
  <si>
    <t>2000-2199 / 9100-9199</t>
  </si>
  <si>
    <t>COGEAD</t>
  </si>
  <si>
    <t>(21)3836-2200</t>
  </si>
  <si>
    <t>2000-2299 / 2700-2799</t>
  </si>
  <si>
    <t>EPSJV</t>
  </si>
  <si>
    <t>(21)3865-9797</t>
  </si>
  <si>
    <t>9700-9899</t>
  </si>
  <si>
    <t>Expansão</t>
  </si>
  <si>
    <t>Av. Brasil 4036</t>
  </si>
  <si>
    <t>(21)3882-9000</t>
  </si>
  <si>
    <t>9000-9299</t>
  </si>
  <si>
    <t>Farmanguinhos Campus</t>
  </si>
  <si>
    <t>(21)3977-2424</t>
  </si>
  <si>
    <t>2400-2599 / 2800-2949</t>
  </si>
  <si>
    <t>Farmanguinhos CTM</t>
  </si>
  <si>
    <t>Av. Cte Guaranys 447</t>
  </si>
  <si>
    <t>22775-903</t>
  </si>
  <si>
    <t>(21)3348-5050</t>
  </si>
  <si>
    <t>5000-5599</t>
  </si>
  <si>
    <t>Fiocruz</t>
  </si>
  <si>
    <t>(21)2598-4242</t>
  </si>
  <si>
    <t>4200-4699</t>
  </si>
  <si>
    <t>Fiocruz VoIP</t>
  </si>
  <si>
    <t>(21)2088-3000</t>
  </si>
  <si>
    <t>3000-3999</t>
  </si>
  <si>
    <t>INI-Hospital Covid</t>
  </si>
  <si>
    <t>(21)3284-4600</t>
  </si>
  <si>
    <t>4600-4999</t>
  </si>
  <si>
    <t>Presidência</t>
  </si>
  <si>
    <t>(21)3885-1616</t>
  </si>
  <si>
    <t>1600-1899 / 1050-1099 / 1300-1349</t>
  </si>
  <si>
    <t>Palácio Itaboraí</t>
  </si>
  <si>
    <t>R. Visc. de Itaboraí, 188</t>
  </si>
  <si>
    <t>25655-031</t>
  </si>
  <si>
    <t>Petrópolis</t>
  </si>
  <si>
    <t>(24)2103-2181</t>
  </si>
  <si>
    <t>2181-2199 / 2580-2599 / 2750-2760</t>
  </si>
  <si>
    <t>TRONCOS E1</t>
  </si>
  <si>
    <t>ENSP</t>
  </si>
  <si>
    <t>(21)2598-2525</t>
  </si>
  <si>
    <t>1200-1299 / 2100-2999</t>
  </si>
  <si>
    <t>Helio Fraga</t>
  </si>
  <si>
    <t>Est. de Curicica 2000</t>
  </si>
  <si>
    <t xml:space="preserve">22710-552	</t>
  </si>
  <si>
    <t>(21)2448-6848</t>
  </si>
  <si>
    <t>6800-6949</t>
  </si>
  <si>
    <t>ICICT</t>
  </si>
  <si>
    <t>(21)3865-3131</t>
  </si>
  <si>
    <t>3100-3299</t>
  </si>
  <si>
    <t>IFF</t>
  </si>
  <si>
    <t>Av. Ruy Barbosa 716</t>
  </si>
  <si>
    <t>22250-020</t>
  </si>
  <si>
    <t>(21)2554-1700</t>
  </si>
  <si>
    <t>1700-1999</t>
  </si>
  <si>
    <t>INCQS</t>
  </si>
  <si>
    <t>(21)3865-5151</t>
  </si>
  <si>
    <t>5100-5299</t>
  </si>
  <si>
    <t>IOC</t>
  </si>
  <si>
    <t>(21)2562-1212</t>
  </si>
  <si>
    <t>1000-1699</t>
  </si>
  <si>
    <t>IOC-HPP</t>
  </si>
  <si>
    <t>(21)2562-1717</t>
  </si>
  <si>
    <t>IOC-Pavilhão 26</t>
  </si>
  <si>
    <t>(21)3865-8181</t>
  </si>
  <si>
    <t>8100-8299</t>
  </si>
  <si>
    <t>INI</t>
  </si>
  <si>
    <t>(21)3865-9595</t>
  </si>
  <si>
    <t>9500-9699 / 9100-9199 / 1400-1499</t>
  </si>
  <si>
    <t>Mata Atlântica</t>
  </si>
  <si>
    <t>Est. Rodrigues Caldas </t>
  </si>
  <si>
    <t>22713-375</t>
  </si>
  <si>
    <t>(21)2448-9191</t>
  </si>
  <si>
    <t>9000-9199</t>
  </si>
  <si>
    <t>PROCC</t>
  </si>
  <si>
    <t>(21)3836-1212</t>
  </si>
  <si>
    <t>1100-1249</t>
  </si>
  <si>
    <t>PROPOSTA PRO-FORMA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</si>
  <si>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</si>
  <si>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</si>
  <si>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</si>
  <si>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</si>
  <si>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</si>
  <si>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</si>
  <si>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</si>
  <si>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TELEFONE: </t>
  </si>
  <si>
    <t xml:space="preserve">E-MAIL: </t>
  </si>
  <si>
    <t xml:space="preserve">Item </t>
  </si>
  <si>
    <t>Descrição</t>
  </si>
  <si>
    <t>Valor Mensal (R$)</t>
  </si>
  <si>
    <t>VALOR TOTAL DA PROPOSTA</t>
  </si>
  <si>
    <t xml:space="preserve">VALIDADE DA PROPOSTA: </t>
  </si>
  <si>
    <t>GARANTIA: CONFORME EDITAL</t>
  </si>
  <si>
    <t>Objeto: . Contratação EMERGENCIAL de Serviço Telefônico Fixo Comutado (STFC), nas modalidades: LOCAL, LONGA DISTÂNCIA NACIONAL (LDN intra-regional e inter-regional) e LONGA DISTÂNCIA INTERNACIONAL (LDI), através de Entroncamento Digital E1, Entroncamento SIP, e respectivos ramais DDR, a serem instalados nas centrais telefônicas PABX e/ou Servidores VoIP, para atender as diversas Unidades e localidades da FIOCRUZ no Estado do
Rio de Janeiro, conforme condições, quantidades e exigências estabelecidas neste instrumento e seus anexos.</t>
  </si>
  <si>
    <t>Objeto: Contratação Emergencial de de Serviço Telefônico Fixo Comutado (STFC), nas modalidades: LOCAL, LONGA DISTÂNCIA NACIONAL (LDN intra-regional e inter-regional) e LONGA DISTÂNCIA INTERNACIONAL (LDI), através de Entroncamento Digital E1, Entroncamento SIP, e respectivos ramais DDR, a serem instalados nas centrais telefônicas PABX e/ou Servidores VoIP, para atender as diversas Unidades e localidades da FIOCRUZ no Estado do
Rio de Janeiro, conforme condições, quantidades e exigências estabelecidas neste instrumento e seus anexos.</t>
  </si>
  <si>
    <t>Tipo de Serviço</t>
  </si>
  <si>
    <t>TOTAL</t>
  </si>
  <si>
    <t>Ampliação Ramais</t>
  </si>
  <si>
    <t>Regional Bahia</t>
  </si>
  <si>
    <t>R. Waldemar Falcão, 121</t>
  </si>
  <si>
    <t>40296-710</t>
  </si>
  <si>
    <t>BA</t>
  </si>
  <si>
    <t>Salvador</t>
  </si>
  <si>
    <t>(71)3176-2200</t>
  </si>
  <si>
    <t>2200-2499</t>
  </si>
  <si>
    <t>Regional Ceará</t>
  </si>
  <si>
    <t>R. São José, S/N</t>
  </si>
  <si>
    <t>61773-270</t>
  </si>
  <si>
    <t>CE</t>
  </si>
  <si>
    <t>Eusébio</t>
  </si>
  <si>
    <t>(85)3215-6450</t>
  </si>
  <si>
    <t>6450-6499 / 6900-6999</t>
  </si>
  <si>
    <t>Regional Mato Grosso do Sul</t>
  </si>
  <si>
    <t>Rua Gabriel Abrão, 92</t>
  </si>
  <si>
    <t>79081-746</t>
  </si>
  <si>
    <t>MS</t>
  </si>
  <si>
    <t>Campo Grande</t>
  </si>
  <si>
    <t>Regional Paraná</t>
  </si>
  <si>
    <t>Rua Professor Algacyr Munhoz Mader, 3775</t>
  </si>
  <si>
    <t>81310-020</t>
  </si>
  <si>
    <t>PR</t>
  </si>
  <si>
    <t>Curitiba</t>
  </si>
  <si>
    <t>Regional Pernambuco</t>
  </si>
  <si>
    <t>Av. Prof. Moraes Rego, s/n</t>
  </si>
  <si>
    <t>50740-465</t>
  </si>
  <si>
    <t>PE</t>
  </si>
  <si>
    <t>Recife</t>
  </si>
  <si>
    <t>(81)2101-2500 / (81)2123-7800</t>
  </si>
  <si>
    <t>2500-2699 / 7800-7899</t>
  </si>
  <si>
    <t>Regional Amazonas</t>
  </si>
  <si>
    <t>Avenida Teresina, 476</t>
  </si>
  <si>
    <t>69057-070</t>
  </si>
  <si>
    <t>AM</t>
  </si>
  <si>
    <t>Manaus</t>
  </si>
  <si>
    <t>(92)3621-2323</t>
  </si>
  <si>
    <t>2300-2499</t>
  </si>
  <si>
    <t>Regional Brasília</t>
  </si>
  <si>
    <t>SEPN-Quad. 510-Lote A-Edif. Unidade II do Minist. da Saúde</t>
  </si>
  <si>
    <t>70750-515</t>
  </si>
  <si>
    <t>DF</t>
  </si>
  <si>
    <t>Brasília</t>
  </si>
  <si>
    <t>(61)3329-4500</t>
  </si>
  <si>
    <t>4500-4799</t>
  </si>
  <si>
    <t>Regional Minas Gerais</t>
  </si>
  <si>
    <t>Avenida Augusto de Lima, 1715</t>
  </si>
  <si>
    <t>30190-002</t>
  </si>
  <si>
    <t>MG</t>
  </si>
  <si>
    <t>Belo Horizonte</t>
  </si>
  <si>
    <t>(31)3349-7700</t>
  </si>
  <si>
    <t>7700-7899</t>
  </si>
  <si>
    <t>Nº do Processo:  25389.000246/2022-19</t>
  </si>
  <si>
    <t>Item</t>
  </si>
  <si>
    <t>Assinatura de Troncos E1 de 30 canais com faixa de números telefônicos DDR</t>
  </si>
  <si>
    <t>Assinatura de Troncos SIP com 30 canais de comunicação e faixa de números telefônicos</t>
  </si>
  <si>
    <t>Faixa de 50 números DDR</t>
  </si>
  <si>
    <t>Assinatura de Canal individual SIP com um número para recebimento de chamadas</t>
  </si>
  <si>
    <t>Ligações Fixo-Local</t>
  </si>
  <si>
    <t>Ligações Fixo-Móvel</t>
  </si>
  <si>
    <t>Ligações DDD-Fixo</t>
  </si>
  <si>
    <t>Ligações DDD-Móvel</t>
  </si>
  <si>
    <t>Ligações DDI</t>
  </si>
  <si>
    <t>Serviço 0800 (DDG)</t>
  </si>
  <si>
    <t>Ligações Serviço 0800 – Fixo</t>
  </si>
  <si>
    <t>Ligações Serviço 0800 – Móvel</t>
  </si>
  <si>
    <t>Unidade de medida</t>
  </si>
  <si>
    <t xml:space="preserve">Unidade </t>
  </si>
  <si>
    <t>Minutos</t>
  </si>
  <si>
    <t>Nº do Processo: 25389.000246/2022-19</t>
  </si>
  <si>
    <t>Valor Bianual (R$)</t>
  </si>
  <si>
    <t>PRAZO DE EXECUÇÃO:Possui duração de 24 meses , conforme preconizado no art°  106 da Lei 14.133/2021, conforme estabelecido no Termo de Referência.</t>
  </si>
  <si>
    <t>ITEM DO TERMO DE REFERÊNCIA</t>
  </si>
  <si>
    <t>Item I: Troncos E1</t>
  </si>
  <si>
    <t>Item II: Troncos SIP</t>
  </si>
  <si>
    <t>Item III: Blocos DDR</t>
  </si>
  <si>
    <t>Item IV: Canais SIP Individuais</t>
  </si>
  <si>
    <t>CANAIS INDIVIDUAIS SIP / RAMAL VIRTUAL</t>
  </si>
  <si>
    <t>Números virtuais</t>
  </si>
  <si>
    <t>Reginal Rondônia</t>
  </si>
  <si>
    <t>Rua da Beira, nº. 7671, BR 364, Km 3,5, Bairro Lago</t>
  </si>
  <si>
    <t>76812-245</t>
  </si>
  <si>
    <t>RO</t>
  </si>
  <si>
    <t>Porto Velho</t>
  </si>
  <si>
    <t>SERVIÇO 0800 - ITEM X</t>
  </si>
  <si>
    <t>Número 0800</t>
  </si>
  <si>
    <t>0800 021 0310</t>
  </si>
  <si>
    <t>Farmanguinhos</t>
  </si>
  <si>
    <t>0800 024 1692</t>
  </si>
  <si>
    <t>0800 026 8877</t>
  </si>
  <si>
    <t>0800 701 8122</t>
  </si>
  <si>
    <t>21040-361</t>
  </si>
  <si>
    <t>21040-362</t>
  </si>
  <si>
    <t>21040-363</t>
  </si>
  <si>
    <t xml:space="preserve">Valor mensal /R$                  </t>
  </si>
  <si>
    <t xml:space="preserve">Valor anual /R$ </t>
  </si>
  <si>
    <t xml:space="preserve">Valor Bianual /R$ </t>
  </si>
  <si>
    <t xml:space="preserve">Estimativa de utilização (minutos / bianual)    </t>
  </si>
  <si>
    <t xml:space="preserve">Estimativa de utilização (minutos / anual)    </t>
  </si>
  <si>
    <t xml:space="preserve">Estimativa mensal     </t>
  </si>
  <si>
    <t>RESUMO- TELEFONIA FIXA</t>
  </si>
  <si>
    <t>RESUMO- 0800</t>
  </si>
  <si>
    <t xml:space="preserve">Estimativa de utilização  anual </t>
  </si>
  <si>
    <t>Estimativa de utilização bianual</t>
  </si>
  <si>
    <t>Valor Anual (R$)</t>
  </si>
  <si>
    <t>ESTIMATIVA TOTAL</t>
  </si>
  <si>
    <t>MENSAL</t>
  </si>
  <si>
    <t>ANUAL</t>
  </si>
  <si>
    <t>BIANUAL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</si>
</sst>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4"/>
      <color theme="0" tint="-4.9989318521683403E-2"/>
      <name val="Verdan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9">
    <xf numFmtId="0" fontId="0" fillId="0" borderId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9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3" fillId="5" borderId="18" xfId="27" applyFont="1" applyFill="1" applyBorder="1" applyAlignment="1">
      <alignment horizontal="center" vertical="center" wrapText="1"/>
    </xf>
    <xf numFmtId="0" fontId="3" fillId="5" borderId="14" xfId="27" applyFont="1" applyFill="1" applyBorder="1" applyAlignment="1">
      <alignment horizontal="center" vertical="center" wrapText="1"/>
    </xf>
    <xf numFmtId="0" fontId="3" fillId="5" borderId="15" xfId="27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165" fontId="11" fillId="0" borderId="10" xfId="0" applyNumberFormat="1" applyFont="1" applyBorder="1" applyAlignment="1">
      <alignment horizontal="center" vertical="center"/>
    </xf>
    <xf numFmtId="165" fontId="3" fillId="5" borderId="15" xfId="27" applyNumberFormat="1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6" fillId="0" borderId="0" xfId="3" applyFont="1"/>
    <xf numFmtId="0" fontId="6" fillId="0" borderId="0" xfId="3" applyFont="1" applyAlignment="1">
      <alignment vertical="center"/>
    </xf>
    <xf numFmtId="164" fontId="6" fillId="0" borderId="0" xfId="7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10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2" fillId="6" borderId="0" xfId="3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/>
    <xf numFmtId="0" fontId="15" fillId="0" borderId="2" xfId="0" applyFont="1" applyBorder="1"/>
    <xf numFmtId="0" fontId="0" fillId="0" borderId="2" xfId="0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0" fillId="0" borderId="2" xfId="0" applyNumberFormat="1" applyBorder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0" fillId="4" borderId="0" xfId="0" applyFill="1"/>
    <xf numFmtId="0" fontId="0" fillId="0" borderId="28" xfId="0" applyBorder="1" applyAlignment="1">
      <alignment horizontal="left" vertical="center"/>
    </xf>
    <xf numFmtId="0" fontId="3" fillId="5" borderId="29" xfId="27" applyFont="1" applyFill="1" applyBorder="1" applyAlignment="1">
      <alignment horizontal="center" vertical="center" wrapText="1"/>
    </xf>
    <xf numFmtId="44" fontId="2" fillId="0" borderId="2" xfId="28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/>
    </xf>
    <xf numFmtId="44" fontId="17" fillId="6" borderId="2" xfId="0" applyNumberFormat="1" applyFont="1" applyFill="1" applyBorder="1" applyAlignment="1">
      <alignment horizontal="center" vertical="center" wrapText="1"/>
    </xf>
    <xf numFmtId="44" fontId="17" fillId="6" borderId="2" xfId="0" applyNumberFormat="1" applyFont="1" applyFill="1" applyBorder="1" applyAlignment="1">
      <alignment horizontal="center"/>
    </xf>
    <xf numFmtId="44" fontId="2" fillId="0" borderId="2" xfId="28" applyFont="1" applyBorder="1" applyAlignment="1">
      <alignment horizontal="center"/>
    </xf>
    <xf numFmtId="44" fontId="17" fillId="6" borderId="2" xfId="28" applyFont="1" applyFill="1" applyBorder="1" applyAlignment="1">
      <alignment horizontal="center" vertical="center" wrapText="1"/>
    </xf>
    <xf numFmtId="44" fontId="17" fillId="6" borderId="2" xfId="28" applyFont="1" applyFill="1" applyBorder="1" applyAlignment="1">
      <alignment horizontal="center"/>
    </xf>
    <xf numFmtId="44" fontId="17" fillId="6" borderId="2" xfId="0" applyNumberFormat="1" applyFont="1" applyFill="1" applyBorder="1"/>
    <xf numFmtId="44" fontId="19" fillId="5" borderId="0" xfId="0" applyNumberFormat="1" applyFont="1" applyFill="1"/>
    <xf numFmtId="0" fontId="19" fillId="5" borderId="0" xfId="0" applyFont="1" applyFill="1" applyAlignment="1">
      <alignment horizontal="center"/>
    </xf>
    <xf numFmtId="44" fontId="2" fillId="6" borderId="2" xfId="2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2" fillId="6" borderId="0" xfId="3" applyFont="1" applyFill="1" applyAlignment="1">
      <alignment horizontal="center" vertical="center" wrapText="1"/>
    </xf>
    <xf numFmtId="0" fontId="13" fillId="6" borderId="4" xfId="0" applyFont="1" applyFill="1" applyBorder="1" applyAlignment="1">
      <alignment horizontal="center"/>
    </xf>
    <xf numFmtId="0" fontId="18" fillId="6" borderId="0" xfId="0" applyFont="1" applyFill="1" applyAlignment="1">
      <alignment horizontal="center"/>
    </xf>
    <xf numFmtId="0" fontId="10" fillId="4" borderId="11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11" fillId="4" borderId="12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3" fillId="5" borderId="18" xfId="27" applyFont="1" applyFill="1" applyBorder="1" applyAlignment="1">
      <alignment horizontal="center" vertical="center" wrapText="1"/>
    </xf>
    <xf numFmtId="0" fontId="3" fillId="5" borderId="14" xfId="27" applyFont="1" applyFill="1" applyBorder="1" applyAlignment="1">
      <alignment horizontal="center" vertical="center" wrapText="1"/>
    </xf>
  </cellXfs>
  <cellStyles count="29">
    <cellStyle name="Moeda" xfId="28" builtinId="4"/>
    <cellStyle name="Moeda 2" xfId="2" xr:uid="{66B53DC3-9410-438E-8D0B-867A5E0271DA}"/>
    <cellStyle name="Moeda 2 2" xfId="7" xr:uid="{E106CF15-76FB-461B-AA07-3BFDC80EB1DB}"/>
    <cellStyle name="Moeda 3" xfId="12" xr:uid="{4FF1F2CB-F770-4799-8C26-EB1A21B2286D}"/>
    <cellStyle name="Moeda 3 2" xfId="6" xr:uid="{4B6C6257-50EF-4652-A58D-75ADC3B18812}"/>
    <cellStyle name="Moeda 4" xfId="8" xr:uid="{D3640B27-E877-40E4-BC11-21A29120F8EA}"/>
    <cellStyle name="Moeda 5" xfId="1" xr:uid="{EBA43054-6AE9-4155-BB08-2CC11071C5F9}"/>
    <cellStyle name="Normal" xfId="0" builtinId="0"/>
    <cellStyle name="Normal 14" xfId="15" xr:uid="{2F7D8023-658A-4E08-9CEF-32978CEA3D4F}"/>
    <cellStyle name="Normal 15 2" xfId="21" xr:uid="{5FEE4577-4240-4E8D-8FA8-EB2B10490EDA}"/>
    <cellStyle name="Normal 16" xfId="17" xr:uid="{51EBE206-0359-4AA5-B37C-D48D1253B24B}"/>
    <cellStyle name="Normal 2" xfId="11" xr:uid="{C7560638-7133-4DD0-9A10-140F6ED6BA63}"/>
    <cellStyle name="Normal 2 10" xfId="18" xr:uid="{E4DC3CFF-BF63-4EDB-A1CF-DC8CAFF5391B}"/>
    <cellStyle name="Normal 2 2" xfId="20" xr:uid="{94348D35-EE2C-4899-B651-DC1296199CBC}"/>
    <cellStyle name="Normal 2 3" xfId="19" xr:uid="{5C2F80A7-0EA7-4C94-BA4F-6DBDC7CD568B}"/>
    <cellStyle name="Normal 3" xfId="16" xr:uid="{91FD6DC9-3F40-4DF6-8EBD-C6EF22A8C67C}"/>
    <cellStyle name="Normal 4 25" xfId="22" xr:uid="{75FCE5A1-2E24-4CBF-9A54-79B0A897AABF}"/>
    <cellStyle name="Normal 4 26" xfId="24" xr:uid="{D99C7E00-6B14-4315-9C1F-075FC22E849F}"/>
    <cellStyle name="Normal 4 27" xfId="25" xr:uid="{C1F42D35-5790-4A00-9803-9AB5AB6E86A3}"/>
    <cellStyle name="Normal 4 28" xfId="26" xr:uid="{6F8CDDEF-663E-41C2-B67A-F1575FB7EFBB}"/>
    <cellStyle name="Normal_PLANILHA_CUSTO_LIMPEZA_MS" xfId="27" xr:uid="{5C7F47C8-096B-4EB7-AA25-82EB89AA4E1E}"/>
    <cellStyle name="Normal_TELEFONIA_DIREB_EDITAL" xfId="3" xr:uid="{7C532DC1-FC64-45FB-96E2-0A3444CD5CEF}"/>
    <cellStyle name="Porcentagem 2" xfId="13" xr:uid="{EEBEA214-EAD4-432E-827A-D3D5F35E232A}"/>
    <cellStyle name="Porcentagem 2 2" xfId="23" xr:uid="{8AA0764C-1AB2-47F6-9221-1D7C9259325D}"/>
    <cellStyle name="Porcentagem 3" xfId="9" xr:uid="{72AFFA3F-E9D5-4C7D-B214-4C069A5518BD}"/>
    <cellStyle name="Porcentagem 4" xfId="4" xr:uid="{D05A9463-C865-4064-9250-C1371BB717E9}"/>
    <cellStyle name="Vírgula 2" xfId="14" xr:uid="{61710AE5-95F2-47A7-B662-77B27AD39306}"/>
    <cellStyle name="Vírgula 3" xfId="10" xr:uid="{37FAD3CF-F783-4F58-B815-519AC4334268}"/>
    <cellStyle name="Vírgula 4" xfId="5" xr:uid="{6F42FFB1-42BD-45E5-8BD4-65640CBD2C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1076325</xdr:colOff>
      <xdr:row>2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DEC0C14-2A97-4EBC-BF5F-F10F626191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887" b="25010"/>
        <a:stretch/>
      </xdr:blipFill>
      <xdr:spPr>
        <a:xfrm>
          <a:off x="0" y="0"/>
          <a:ext cx="2381250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2</xdr:col>
      <xdr:colOff>1266825</xdr:colOff>
      <xdr:row>3</xdr:row>
      <xdr:rowOff>57150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613327F-63C8-4E5D-8775-AEE66AFADD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887" b="25010"/>
        <a:stretch/>
      </xdr:blipFill>
      <xdr:spPr>
        <a:xfrm>
          <a:off x="104775" y="76200"/>
          <a:ext cx="2381250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66675</xdr:rowOff>
    </xdr:from>
    <xdr:to>
      <xdr:col>2</xdr:col>
      <xdr:colOff>1123949</xdr:colOff>
      <xdr:row>0</xdr:row>
      <xdr:rowOff>619125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4BF44C6-17DA-43B9-AEAC-81D7BE6569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887" b="25010"/>
        <a:stretch/>
      </xdr:blipFill>
      <xdr:spPr>
        <a:xfrm>
          <a:off x="161924" y="66675"/>
          <a:ext cx="248602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4C674-3536-495F-B4AD-88FCE37C0CD0}">
  <dimension ref="A4:P59"/>
  <sheetViews>
    <sheetView tabSelected="1" topLeftCell="A41" zoomScale="75" zoomScaleNormal="75" workbookViewId="0">
      <selection activeCell="I62" sqref="I62"/>
    </sheetView>
  </sheetViews>
  <sheetFormatPr defaultColWidth="19.5703125" defaultRowHeight="15" x14ac:dyDescent="0.25"/>
  <cols>
    <col min="2" max="2" width="19.28515625" bestFit="1" customWidth="1"/>
    <col min="3" max="3" width="12" bestFit="1" customWidth="1"/>
    <col min="4" max="4" width="3.42578125" bestFit="1" customWidth="1"/>
    <col min="6" max="6" width="15.7109375" bestFit="1" customWidth="1"/>
    <col min="7" max="7" width="14.140625" bestFit="1" customWidth="1"/>
    <col min="8" max="8" width="14.7109375" bestFit="1" customWidth="1"/>
    <col min="9" max="9" width="14.42578125" bestFit="1" customWidth="1"/>
    <col min="10" max="11" width="18.42578125" bestFit="1" customWidth="1"/>
  </cols>
  <sheetData>
    <row r="4" spans="1:16" ht="33" customHeight="1" x14ac:dyDescent="0.25">
      <c r="A4" s="34" t="s">
        <v>183</v>
      </c>
      <c r="B4" s="32"/>
      <c r="C4" s="32"/>
      <c r="D4" s="32"/>
      <c r="E4" s="33"/>
      <c r="F4" s="32"/>
      <c r="G4" s="32"/>
      <c r="H4" s="32"/>
      <c r="I4" s="32"/>
      <c r="J4" s="32"/>
      <c r="K4" s="32"/>
    </row>
    <row r="5" spans="1:16" x14ac:dyDescent="0.25">
      <c r="A5" s="93" t="s">
        <v>127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6" ht="53.25" customHeight="1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6" ht="15.75" thickBot="1" x14ac:dyDescent="0.3"/>
    <row r="8" spans="1:16" ht="15.75" x14ac:dyDescent="0.25">
      <c r="A8" s="83" t="s">
        <v>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5" t="s">
        <v>203</v>
      </c>
      <c r="N8" s="86"/>
      <c r="O8" s="86"/>
      <c r="P8" s="87"/>
    </row>
    <row r="9" spans="1:16" ht="31.5" x14ac:dyDescent="0.25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10</v>
      </c>
      <c r="K9" s="1" t="s">
        <v>11</v>
      </c>
      <c r="L9" s="51" t="s">
        <v>130</v>
      </c>
      <c r="M9" s="47" t="s">
        <v>204</v>
      </c>
      <c r="N9" s="1" t="s">
        <v>205</v>
      </c>
      <c r="O9" s="1" t="s">
        <v>206</v>
      </c>
      <c r="P9" s="48" t="s">
        <v>207</v>
      </c>
    </row>
    <row r="10" spans="1:16" ht="31.5" x14ac:dyDescent="0.25">
      <c r="A10" s="2" t="s">
        <v>12</v>
      </c>
      <c r="B10" s="3" t="s">
        <v>13</v>
      </c>
      <c r="C10" s="4" t="s">
        <v>14</v>
      </c>
      <c r="D10" s="4" t="s">
        <v>15</v>
      </c>
      <c r="E10" s="4" t="s">
        <v>16</v>
      </c>
      <c r="F10" s="4">
        <v>21</v>
      </c>
      <c r="G10" s="4">
        <v>90</v>
      </c>
      <c r="H10" s="4">
        <v>600</v>
      </c>
      <c r="I10" s="4" t="s">
        <v>17</v>
      </c>
      <c r="J10" s="4" t="s">
        <v>18</v>
      </c>
      <c r="K10" s="4" t="s">
        <v>19</v>
      </c>
      <c r="L10" s="52"/>
      <c r="M10" s="49"/>
      <c r="N10" s="4">
        <v>3</v>
      </c>
      <c r="O10" s="4">
        <v>12</v>
      </c>
      <c r="P10" s="50"/>
    </row>
    <row r="11" spans="1:16" ht="15.75" x14ac:dyDescent="0.25">
      <c r="A11" s="2" t="s">
        <v>20</v>
      </c>
      <c r="B11" s="3" t="s">
        <v>13</v>
      </c>
      <c r="C11" s="4" t="s">
        <v>14</v>
      </c>
      <c r="D11" s="4" t="s">
        <v>15</v>
      </c>
      <c r="E11" s="4" t="s">
        <v>16</v>
      </c>
      <c r="F11" s="4">
        <v>21</v>
      </c>
      <c r="G11" s="4">
        <v>30</v>
      </c>
      <c r="H11" s="4">
        <v>100</v>
      </c>
      <c r="I11" s="4" t="s">
        <v>17</v>
      </c>
      <c r="J11" s="4" t="s">
        <v>21</v>
      </c>
      <c r="K11" s="4" t="s">
        <v>22</v>
      </c>
      <c r="L11" s="52"/>
      <c r="M11" s="49"/>
      <c r="N11" s="4">
        <v>1</v>
      </c>
      <c r="O11" s="4">
        <v>2</v>
      </c>
      <c r="P11" s="50"/>
    </row>
    <row r="12" spans="1:16" ht="15.75" x14ac:dyDescent="0.25">
      <c r="A12" s="2" t="s">
        <v>23</v>
      </c>
      <c r="B12" s="3" t="s">
        <v>13</v>
      </c>
      <c r="C12" s="4" t="s">
        <v>14</v>
      </c>
      <c r="D12" s="4" t="s">
        <v>15</v>
      </c>
      <c r="E12" s="4" t="s">
        <v>16</v>
      </c>
      <c r="F12" s="4">
        <v>21</v>
      </c>
      <c r="G12" s="4">
        <v>60</v>
      </c>
      <c r="H12" s="4">
        <v>400</v>
      </c>
      <c r="I12" s="4" t="s">
        <v>24</v>
      </c>
      <c r="J12" s="4" t="s">
        <v>25</v>
      </c>
      <c r="K12" s="4" t="s">
        <v>25</v>
      </c>
      <c r="L12" s="52"/>
      <c r="M12" s="49"/>
      <c r="N12" s="4">
        <v>2</v>
      </c>
      <c r="O12" s="4">
        <v>8</v>
      </c>
      <c r="P12" s="50"/>
    </row>
    <row r="13" spans="1:16" ht="15.75" x14ac:dyDescent="0.25">
      <c r="A13" s="2" t="s">
        <v>26</v>
      </c>
      <c r="B13" s="3" t="s">
        <v>13</v>
      </c>
      <c r="C13" s="4" t="s">
        <v>14</v>
      </c>
      <c r="D13" s="4" t="s">
        <v>15</v>
      </c>
      <c r="E13" s="4" t="s">
        <v>16</v>
      </c>
      <c r="F13" s="4">
        <v>21</v>
      </c>
      <c r="G13" s="4">
        <v>30</v>
      </c>
      <c r="H13" s="4">
        <v>100</v>
      </c>
      <c r="I13" s="4" t="s">
        <v>17</v>
      </c>
      <c r="J13" s="4" t="s">
        <v>27</v>
      </c>
      <c r="K13" s="4" t="s">
        <v>28</v>
      </c>
      <c r="L13" s="52"/>
      <c r="M13" s="49"/>
      <c r="N13" s="4">
        <v>1</v>
      </c>
      <c r="O13" s="4">
        <v>2</v>
      </c>
      <c r="P13" s="50"/>
    </row>
    <row r="14" spans="1:16" ht="31.5" x14ac:dyDescent="0.25">
      <c r="A14" s="2" t="s">
        <v>29</v>
      </c>
      <c r="B14" s="3" t="s">
        <v>13</v>
      </c>
      <c r="C14" s="4" t="s">
        <v>14</v>
      </c>
      <c r="D14" s="4" t="s">
        <v>15</v>
      </c>
      <c r="E14" s="4" t="s">
        <v>16</v>
      </c>
      <c r="F14" s="4">
        <v>21</v>
      </c>
      <c r="G14" s="4">
        <v>30</v>
      </c>
      <c r="H14" s="4">
        <v>600</v>
      </c>
      <c r="I14" s="4" t="s">
        <v>17</v>
      </c>
      <c r="J14" s="4" t="s">
        <v>30</v>
      </c>
      <c r="K14" s="4" t="s">
        <v>31</v>
      </c>
      <c r="L14" s="52"/>
      <c r="M14" s="49"/>
      <c r="N14" s="4">
        <v>1</v>
      </c>
      <c r="O14" s="4">
        <v>12</v>
      </c>
      <c r="P14" s="50"/>
    </row>
    <row r="15" spans="1:16" ht="31.5" x14ac:dyDescent="0.25">
      <c r="A15" s="2" t="s">
        <v>32</v>
      </c>
      <c r="B15" s="3" t="s">
        <v>13</v>
      </c>
      <c r="C15" s="4" t="s">
        <v>14</v>
      </c>
      <c r="D15" s="4" t="s">
        <v>15</v>
      </c>
      <c r="E15" s="4" t="s">
        <v>16</v>
      </c>
      <c r="F15" s="4">
        <v>21</v>
      </c>
      <c r="G15" s="4">
        <v>30</v>
      </c>
      <c r="H15" s="4">
        <v>300</v>
      </c>
      <c r="I15" s="4" t="s">
        <v>17</v>
      </c>
      <c r="J15" s="4" t="s">
        <v>33</v>
      </c>
      <c r="K15" s="4" t="s">
        <v>34</v>
      </c>
      <c r="L15" s="52"/>
      <c r="M15" s="49"/>
      <c r="N15" s="4">
        <v>1</v>
      </c>
      <c r="O15" s="4">
        <v>6</v>
      </c>
      <c r="P15" s="50"/>
    </row>
    <row r="16" spans="1:16" ht="31.5" x14ac:dyDescent="0.25">
      <c r="A16" s="2" t="s">
        <v>35</v>
      </c>
      <c r="B16" s="3" t="s">
        <v>13</v>
      </c>
      <c r="C16" s="4" t="s">
        <v>14</v>
      </c>
      <c r="D16" s="4" t="s">
        <v>15</v>
      </c>
      <c r="E16" s="4" t="s">
        <v>16</v>
      </c>
      <c r="F16" s="4">
        <v>21</v>
      </c>
      <c r="G16" s="4">
        <v>60</v>
      </c>
      <c r="H16" s="4">
        <v>400</v>
      </c>
      <c r="I16" s="4" t="s">
        <v>17</v>
      </c>
      <c r="J16" s="4" t="s">
        <v>36</v>
      </c>
      <c r="K16" s="4" t="s">
        <v>37</v>
      </c>
      <c r="L16" s="52"/>
      <c r="M16" s="49"/>
      <c r="N16" s="4">
        <v>2</v>
      </c>
      <c r="O16" s="4">
        <v>8</v>
      </c>
      <c r="P16" s="50"/>
    </row>
    <row r="17" spans="1:16" ht="15.75" x14ac:dyDescent="0.25">
      <c r="A17" s="2" t="s">
        <v>38</v>
      </c>
      <c r="B17" s="3" t="s">
        <v>13</v>
      </c>
      <c r="C17" s="4" t="s">
        <v>14</v>
      </c>
      <c r="D17" s="4" t="s">
        <v>15</v>
      </c>
      <c r="E17" s="4" t="s">
        <v>16</v>
      </c>
      <c r="F17" s="4">
        <v>21</v>
      </c>
      <c r="G17" s="4">
        <v>60</v>
      </c>
      <c r="H17" s="4">
        <v>200</v>
      </c>
      <c r="I17" s="4" t="s">
        <v>17</v>
      </c>
      <c r="J17" s="4" t="s">
        <v>39</v>
      </c>
      <c r="K17" s="4" t="s">
        <v>40</v>
      </c>
      <c r="L17" s="52">
        <v>20</v>
      </c>
      <c r="M17" s="49"/>
      <c r="N17" s="4">
        <v>2</v>
      </c>
      <c r="O17" s="4">
        <v>4</v>
      </c>
      <c r="P17" s="50"/>
    </row>
    <row r="18" spans="1:16" ht="15.75" x14ac:dyDescent="0.25">
      <c r="A18" s="2" t="s">
        <v>41</v>
      </c>
      <c r="B18" s="3" t="s">
        <v>42</v>
      </c>
      <c r="C18" s="4" t="s">
        <v>14</v>
      </c>
      <c r="D18" s="4" t="s">
        <v>15</v>
      </c>
      <c r="E18" s="4" t="s">
        <v>16</v>
      </c>
      <c r="F18" s="4">
        <v>21</v>
      </c>
      <c r="G18" s="4">
        <v>30</v>
      </c>
      <c r="H18" s="4">
        <v>300</v>
      </c>
      <c r="I18" s="4" t="s">
        <v>17</v>
      </c>
      <c r="J18" s="4" t="s">
        <v>43</v>
      </c>
      <c r="K18" s="4" t="s">
        <v>44</v>
      </c>
      <c r="L18" s="52"/>
      <c r="M18" s="49"/>
      <c r="N18" s="4">
        <v>1</v>
      </c>
      <c r="O18" s="4">
        <v>6</v>
      </c>
      <c r="P18" s="50"/>
    </row>
    <row r="19" spans="1:16" ht="31.5" x14ac:dyDescent="0.25">
      <c r="A19" s="2" t="s">
        <v>45</v>
      </c>
      <c r="B19" s="3" t="s">
        <v>13</v>
      </c>
      <c r="C19" s="4" t="s">
        <v>14</v>
      </c>
      <c r="D19" s="4" t="s">
        <v>15</v>
      </c>
      <c r="E19" s="4" t="s">
        <v>16</v>
      </c>
      <c r="F19" s="4">
        <v>21</v>
      </c>
      <c r="G19" s="4">
        <v>30</v>
      </c>
      <c r="H19" s="4">
        <v>350</v>
      </c>
      <c r="I19" s="4" t="s">
        <v>17</v>
      </c>
      <c r="J19" s="4" t="s">
        <v>46</v>
      </c>
      <c r="K19" s="4" t="s">
        <v>47</v>
      </c>
      <c r="L19" s="52"/>
      <c r="M19" s="49"/>
      <c r="N19" s="4">
        <v>1</v>
      </c>
      <c r="O19" s="4">
        <v>7</v>
      </c>
      <c r="P19" s="50"/>
    </row>
    <row r="20" spans="1:16" ht="31.5" x14ac:dyDescent="0.25">
      <c r="A20" s="2" t="s">
        <v>48</v>
      </c>
      <c r="B20" s="3" t="s">
        <v>49</v>
      </c>
      <c r="C20" s="4" t="s">
        <v>50</v>
      </c>
      <c r="D20" s="4" t="s">
        <v>15</v>
      </c>
      <c r="E20" s="4" t="s">
        <v>16</v>
      </c>
      <c r="F20" s="4">
        <v>21</v>
      </c>
      <c r="G20" s="4">
        <v>60</v>
      </c>
      <c r="H20" s="4">
        <v>600</v>
      </c>
      <c r="I20" s="4" t="s">
        <v>17</v>
      </c>
      <c r="J20" s="4" t="s">
        <v>51</v>
      </c>
      <c r="K20" s="4" t="s">
        <v>52</v>
      </c>
      <c r="L20" s="52"/>
      <c r="M20" s="49"/>
      <c r="N20" s="4">
        <v>2</v>
      </c>
      <c r="O20" s="4">
        <v>12</v>
      </c>
      <c r="P20" s="50"/>
    </row>
    <row r="21" spans="1:16" ht="15.75" x14ac:dyDescent="0.25">
      <c r="A21" s="2" t="s">
        <v>53</v>
      </c>
      <c r="B21" s="3" t="s">
        <v>13</v>
      </c>
      <c r="C21" s="4" t="s">
        <v>14</v>
      </c>
      <c r="D21" s="4" t="s">
        <v>15</v>
      </c>
      <c r="E21" s="4" t="s">
        <v>16</v>
      </c>
      <c r="F21" s="4">
        <v>21</v>
      </c>
      <c r="G21" s="4">
        <v>60</v>
      </c>
      <c r="H21" s="4">
        <v>500</v>
      </c>
      <c r="I21" s="4" t="s">
        <v>17</v>
      </c>
      <c r="J21" s="4" t="s">
        <v>54</v>
      </c>
      <c r="K21" s="4" t="s">
        <v>55</v>
      </c>
      <c r="L21" s="52"/>
      <c r="M21" s="49"/>
      <c r="N21" s="4">
        <v>2</v>
      </c>
      <c r="O21" s="4">
        <v>10</v>
      </c>
      <c r="P21" s="50"/>
    </row>
    <row r="22" spans="1:16" ht="15.75" x14ac:dyDescent="0.25">
      <c r="A22" s="2" t="s">
        <v>56</v>
      </c>
      <c r="B22" s="3" t="s">
        <v>13</v>
      </c>
      <c r="C22" s="4" t="s">
        <v>14</v>
      </c>
      <c r="D22" s="4" t="s">
        <v>15</v>
      </c>
      <c r="E22" s="4" t="s">
        <v>16</v>
      </c>
      <c r="F22" s="4">
        <v>21</v>
      </c>
      <c r="G22" s="4">
        <v>90</v>
      </c>
      <c r="H22" s="4">
        <v>1000</v>
      </c>
      <c r="I22" s="4" t="s">
        <v>17</v>
      </c>
      <c r="J22" s="4" t="s">
        <v>57</v>
      </c>
      <c r="K22" s="4" t="s">
        <v>58</v>
      </c>
      <c r="L22" s="52"/>
      <c r="M22" s="49"/>
      <c r="N22" s="4">
        <v>3</v>
      </c>
      <c r="O22" s="4">
        <v>20</v>
      </c>
      <c r="P22" s="50"/>
    </row>
    <row r="23" spans="1:16" ht="15.75" x14ac:dyDescent="0.25">
      <c r="A23" s="2" t="s">
        <v>59</v>
      </c>
      <c r="B23" s="3" t="s">
        <v>13</v>
      </c>
      <c r="C23" s="4" t="s">
        <v>14</v>
      </c>
      <c r="D23" s="4" t="s">
        <v>15</v>
      </c>
      <c r="E23" s="4" t="s">
        <v>16</v>
      </c>
      <c r="F23" s="4">
        <v>21</v>
      </c>
      <c r="G23" s="4">
        <v>30</v>
      </c>
      <c r="H23" s="4">
        <v>400</v>
      </c>
      <c r="I23" s="4" t="s">
        <v>17</v>
      </c>
      <c r="J23" s="4" t="s">
        <v>60</v>
      </c>
      <c r="K23" s="4" t="s">
        <v>61</v>
      </c>
      <c r="L23" s="52"/>
      <c r="M23" s="49"/>
      <c r="N23" s="4">
        <v>1</v>
      </c>
      <c r="O23" s="4">
        <v>8</v>
      </c>
      <c r="P23" s="50"/>
    </row>
    <row r="24" spans="1:16" ht="31.5" x14ac:dyDescent="0.25">
      <c r="A24" s="2" t="s">
        <v>62</v>
      </c>
      <c r="B24" s="3" t="s">
        <v>13</v>
      </c>
      <c r="C24" s="4" t="s">
        <v>14</v>
      </c>
      <c r="D24" s="4" t="s">
        <v>15</v>
      </c>
      <c r="E24" s="4" t="s">
        <v>16</v>
      </c>
      <c r="F24" s="4">
        <v>21</v>
      </c>
      <c r="G24" s="4">
        <v>60</v>
      </c>
      <c r="H24" s="4">
        <v>400</v>
      </c>
      <c r="I24" s="4" t="s">
        <v>17</v>
      </c>
      <c r="J24" s="4" t="s">
        <v>63</v>
      </c>
      <c r="K24" s="4" t="s">
        <v>64</v>
      </c>
      <c r="L24" s="52"/>
      <c r="M24" s="49"/>
      <c r="N24" s="4">
        <v>2</v>
      </c>
      <c r="O24" s="4">
        <v>8</v>
      </c>
      <c r="P24" s="50"/>
    </row>
    <row r="25" spans="1:16" ht="31.5" x14ac:dyDescent="0.25">
      <c r="A25" s="2" t="s">
        <v>65</v>
      </c>
      <c r="B25" s="3" t="s">
        <v>66</v>
      </c>
      <c r="C25" s="4" t="s">
        <v>67</v>
      </c>
      <c r="D25" s="4" t="s">
        <v>15</v>
      </c>
      <c r="E25" s="4" t="s">
        <v>68</v>
      </c>
      <c r="F25" s="4">
        <v>24</v>
      </c>
      <c r="G25" s="4">
        <v>30</v>
      </c>
      <c r="H25" s="4">
        <v>50</v>
      </c>
      <c r="I25" s="4" t="s">
        <v>17</v>
      </c>
      <c r="J25" s="4" t="s">
        <v>69</v>
      </c>
      <c r="K25" s="4" t="s">
        <v>70</v>
      </c>
      <c r="L25" s="52"/>
      <c r="M25" s="49"/>
      <c r="N25" s="4">
        <v>1</v>
      </c>
      <c r="O25" s="4">
        <v>1</v>
      </c>
      <c r="P25" s="50"/>
    </row>
    <row r="26" spans="1:16" ht="31.5" x14ac:dyDescent="0.25">
      <c r="A26" s="2" t="s">
        <v>138</v>
      </c>
      <c r="B26" s="3" t="s">
        <v>139</v>
      </c>
      <c r="C26" s="4" t="s">
        <v>140</v>
      </c>
      <c r="D26" s="4" t="s">
        <v>141</v>
      </c>
      <c r="E26" s="4" t="s">
        <v>142</v>
      </c>
      <c r="F26" s="4">
        <v>85</v>
      </c>
      <c r="G26" s="4">
        <v>30</v>
      </c>
      <c r="H26" s="4">
        <v>150</v>
      </c>
      <c r="I26" s="4" t="s">
        <v>17</v>
      </c>
      <c r="J26" s="4" t="s">
        <v>143</v>
      </c>
      <c r="K26" s="4" t="s">
        <v>144</v>
      </c>
      <c r="L26" s="52"/>
      <c r="M26" s="49"/>
      <c r="N26" s="4">
        <v>1</v>
      </c>
      <c r="O26" s="4">
        <v>3</v>
      </c>
      <c r="P26" s="50"/>
    </row>
    <row r="27" spans="1:16" ht="31.5" x14ac:dyDescent="0.25">
      <c r="A27" s="2" t="s">
        <v>145</v>
      </c>
      <c r="B27" s="3" t="s">
        <v>146</v>
      </c>
      <c r="C27" s="4" t="s">
        <v>147</v>
      </c>
      <c r="D27" s="4" t="s">
        <v>148</v>
      </c>
      <c r="E27" s="4" t="s">
        <v>149</v>
      </c>
      <c r="F27" s="4">
        <v>67</v>
      </c>
      <c r="G27" s="4"/>
      <c r="H27" s="4"/>
      <c r="I27" s="4"/>
      <c r="J27" s="4"/>
      <c r="K27" s="4"/>
      <c r="L27" s="52">
        <v>100</v>
      </c>
      <c r="M27" s="49"/>
      <c r="N27" s="4">
        <v>1</v>
      </c>
      <c r="O27" s="4">
        <v>2</v>
      </c>
      <c r="P27" s="50"/>
    </row>
    <row r="28" spans="1:16" ht="47.25" x14ac:dyDescent="0.25">
      <c r="A28" s="2" t="s">
        <v>150</v>
      </c>
      <c r="B28" s="3" t="s">
        <v>151</v>
      </c>
      <c r="C28" s="4" t="s">
        <v>152</v>
      </c>
      <c r="D28" s="4" t="s">
        <v>153</v>
      </c>
      <c r="E28" s="4" t="s">
        <v>154</v>
      </c>
      <c r="F28" s="4">
        <v>41</v>
      </c>
      <c r="G28" s="4"/>
      <c r="H28" s="4"/>
      <c r="I28" s="4"/>
      <c r="J28" s="4"/>
      <c r="K28" s="4"/>
      <c r="L28" s="52">
        <v>200</v>
      </c>
      <c r="M28" s="49"/>
      <c r="N28" s="4">
        <v>1</v>
      </c>
      <c r="O28" s="4">
        <v>4</v>
      </c>
      <c r="P28" s="50"/>
    </row>
    <row r="29" spans="1:16" ht="15.75" x14ac:dyDescent="0.25">
      <c r="A29" s="5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>
        <f>SUM(O10:O28)</f>
        <v>135</v>
      </c>
      <c r="P29" s="7"/>
    </row>
    <row r="30" spans="1:16" ht="16.5" thickBot="1" x14ac:dyDescent="0.3">
      <c r="A30" s="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5.75" x14ac:dyDescent="0.25">
      <c r="A31" s="83" t="s">
        <v>71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5" t="s">
        <v>203</v>
      </c>
      <c r="N31" s="86"/>
      <c r="O31" s="86"/>
      <c r="P31" s="87"/>
    </row>
    <row r="32" spans="1:16" ht="31.5" x14ac:dyDescent="0.25">
      <c r="A32" s="1" t="s">
        <v>1</v>
      </c>
      <c r="B32" s="1" t="s">
        <v>2</v>
      </c>
      <c r="C32" s="1" t="s">
        <v>3</v>
      </c>
      <c r="D32" s="1" t="s">
        <v>4</v>
      </c>
      <c r="E32" s="1" t="s">
        <v>5</v>
      </c>
      <c r="F32" s="1" t="s">
        <v>6</v>
      </c>
      <c r="G32" s="1" t="s">
        <v>7</v>
      </c>
      <c r="H32" s="1" t="s">
        <v>8</v>
      </c>
      <c r="I32" s="1" t="s">
        <v>9</v>
      </c>
      <c r="J32" s="1" t="s">
        <v>10</v>
      </c>
      <c r="K32" s="1" t="s">
        <v>11</v>
      </c>
      <c r="L32" s="51" t="s">
        <v>130</v>
      </c>
      <c r="M32" s="47" t="s">
        <v>204</v>
      </c>
      <c r="N32" s="1" t="s">
        <v>205</v>
      </c>
      <c r="O32" s="1" t="s">
        <v>206</v>
      </c>
      <c r="P32" s="48" t="s">
        <v>207</v>
      </c>
    </row>
    <row r="33" spans="1:16" ht="31.5" x14ac:dyDescent="0.25">
      <c r="A33" s="2" t="s">
        <v>72</v>
      </c>
      <c r="B33" s="3" t="s">
        <v>13</v>
      </c>
      <c r="C33" s="4" t="s">
        <v>14</v>
      </c>
      <c r="D33" s="4" t="s">
        <v>15</v>
      </c>
      <c r="E33" s="4" t="s">
        <v>16</v>
      </c>
      <c r="F33" s="4">
        <v>21</v>
      </c>
      <c r="G33" s="4">
        <v>60</v>
      </c>
      <c r="H33" s="4">
        <v>1000</v>
      </c>
      <c r="I33" s="4" t="s">
        <v>17</v>
      </c>
      <c r="J33" s="4" t="s">
        <v>73</v>
      </c>
      <c r="K33" s="4" t="s">
        <v>74</v>
      </c>
      <c r="L33" s="52"/>
      <c r="M33" s="49">
        <v>2</v>
      </c>
      <c r="N33" s="4"/>
      <c r="O33" s="4">
        <v>20</v>
      </c>
      <c r="P33" s="50"/>
    </row>
    <row r="34" spans="1:16" ht="31.5" x14ac:dyDescent="0.25">
      <c r="A34" s="2" t="s">
        <v>75</v>
      </c>
      <c r="B34" s="3" t="s">
        <v>76</v>
      </c>
      <c r="C34" s="4" t="s">
        <v>77</v>
      </c>
      <c r="D34" s="4" t="s">
        <v>15</v>
      </c>
      <c r="E34" s="4" t="s">
        <v>16</v>
      </c>
      <c r="F34" s="4">
        <v>21</v>
      </c>
      <c r="G34" s="4">
        <v>30</v>
      </c>
      <c r="H34" s="4">
        <v>150</v>
      </c>
      <c r="I34" s="4" t="s">
        <v>17</v>
      </c>
      <c r="J34" s="4" t="s">
        <v>78</v>
      </c>
      <c r="K34" s="4" t="s">
        <v>79</v>
      </c>
      <c r="L34" s="52"/>
      <c r="M34" s="49">
        <v>1</v>
      </c>
      <c r="N34" s="4"/>
      <c r="O34" s="4">
        <v>3</v>
      </c>
      <c r="P34" s="50"/>
    </row>
    <row r="35" spans="1:16" ht="15.75" x14ac:dyDescent="0.25">
      <c r="A35" s="2" t="s">
        <v>80</v>
      </c>
      <c r="B35" s="3" t="s">
        <v>13</v>
      </c>
      <c r="C35" s="4" t="s">
        <v>14</v>
      </c>
      <c r="D35" s="4" t="s">
        <v>15</v>
      </c>
      <c r="E35" s="4" t="s">
        <v>16</v>
      </c>
      <c r="F35" s="4">
        <v>21</v>
      </c>
      <c r="G35" s="4">
        <v>30</v>
      </c>
      <c r="H35" s="4">
        <v>200</v>
      </c>
      <c r="I35" s="4" t="s">
        <v>17</v>
      </c>
      <c r="J35" s="4" t="s">
        <v>81</v>
      </c>
      <c r="K35" s="4" t="s">
        <v>82</v>
      </c>
      <c r="L35" s="52"/>
      <c r="M35" s="49">
        <v>1</v>
      </c>
      <c r="N35" s="4"/>
      <c r="O35" s="4">
        <v>4</v>
      </c>
      <c r="P35" s="50"/>
    </row>
    <row r="36" spans="1:16" ht="31.5" x14ac:dyDescent="0.25">
      <c r="A36" s="2" t="s">
        <v>83</v>
      </c>
      <c r="B36" s="3" t="s">
        <v>84</v>
      </c>
      <c r="C36" s="8" t="s">
        <v>85</v>
      </c>
      <c r="D36" s="4" t="s">
        <v>15</v>
      </c>
      <c r="E36" s="4" t="s">
        <v>16</v>
      </c>
      <c r="F36" s="4">
        <v>21</v>
      </c>
      <c r="G36" s="4">
        <v>30</v>
      </c>
      <c r="H36" s="4">
        <v>300</v>
      </c>
      <c r="I36" s="4" t="s">
        <v>17</v>
      </c>
      <c r="J36" s="4" t="s">
        <v>86</v>
      </c>
      <c r="K36" s="4" t="s">
        <v>87</v>
      </c>
      <c r="L36" s="52">
        <v>50</v>
      </c>
      <c r="M36" s="49">
        <v>1</v>
      </c>
      <c r="N36" s="4"/>
      <c r="O36" s="4">
        <v>6</v>
      </c>
      <c r="P36" s="50"/>
    </row>
    <row r="37" spans="1:16" ht="15.75" x14ac:dyDescent="0.25">
      <c r="A37" s="2" t="s">
        <v>88</v>
      </c>
      <c r="B37" s="3" t="s">
        <v>13</v>
      </c>
      <c r="C37" s="4" t="s">
        <v>14</v>
      </c>
      <c r="D37" s="4" t="s">
        <v>15</v>
      </c>
      <c r="E37" s="4" t="s">
        <v>16</v>
      </c>
      <c r="F37" s="4">
        <v>21</v>
      </c>
      <c r="G37" s="4">
        <v>30</v>
      </c>
      <c r="H37" s="4">
        <v>200</v>
      </c>
      <c r="I37" s="4" t="s">
        <v>17</v>
      </c>
      <c r="J37" s="4" t="s">
        <v>89</v>
      </c>
      <c r="K37" s="4" t="s">
        <v>90</v>
      </c>
      <c r="L37" s="52"/>
      <c r="M37" s="49">
        <v>1</v>
      </c>
      <c r="N37" s="4"/>
      <c r="O37" s="4">
        <v>4</v>
      </c>
      <c r="P37" s="50"/>
    </row>
    <row r="38" spans="1:16" ht="15.75" x14ac:dyDescent="0.25">
      <c r="A38" s="2" t="s">
        <v>91</v>
      </c>
      <c r="B38" s="3" t="s">
        <v>13</v>
      </c>
      <c r="C38" s="4" t="s">
        <v>14</v>
      </c>
      <c r="D38" s="4" t="s">
        <v>15</v>
      </c>
      <c r="E38" s="4" t="s">
        <v>16</v>
      </c>
      <c r="F38" s="4">
        <v>21</v>
      </c>
      <c r="G38" s="4">
        <v>60</v>
      </c>
      <c r="H38" s="4">
        <v>700</v>
      </c>
      <c r="I38" s="4" t="s">
        <v>17</v>
      </c>
      <c r="J38" s="4" t="s">
        <v>92</v>
      </c>
      <c r="K38" s="4" t="s">
        <v>93</v>
      </c>
      <c r="L38" s="52"/>
      <c r="M38" s="49">
        <v>2</v>
      </c>
      <c r="N38" s="4"/>
      <c r="O38" s="4">
        <v>14</v>
      </c>
      <c r="P38" s="50"/>
    </row>
    <row r="39" spans="1:16" ht="15.75" x14ac:dyDescent="0.25">
      <c r="A39" s="2" t="s">
        <v>94</v>
      </c>
      <c r="B39" s="3" t="s">
        <v>13</v>
      </c>
      <c r="C39" s="4" t="s">
        <v>14</v>
      </c>
      <c r="D39" s="4" t="s">
        <v>15</v>
      </c>
      <c r="E39" s="4" t="s">
        <v>16</v>
      </c>
      <c r="F39" s="4">
        <v>21</v>
      </c>
      <c r="G39" s="4">
        <v>30</v>
      </c>
      <c r="H39" s="4">
        <v>300</v>
      </c>
      <c r="I39" s="4" t="s">
        <v>17</v>
      </c>
      <c r="J39" s="4" t="s">
        <v>95</v>
      </c>
      <c r="K39" s="4" t="s">
        <v>87</v>
      </c>
      <c r="L39" s="52"/>
      <c r="M39" s="49">
        <v>1</v>
      </c>
      <c r="N39" s="4"/>
      <c r="O39" s="4">
        <v>6</v>
      </c>
      <c r="P39" s="50"/>
    </row>
    <row r="40" spans="1:16" ht="15.75" x14ac:dyDescent="0.25">
      <c r="A40" s="2" t="s">
        <v>96</v>
      </c>
      <c r="B40" s="3" t="s">
        <v>13</v>
      </c>
      <c r="C40" s="4" t="s">
        <v>14</v>
      </c>
      <c r="D40" s="4" t="s">
        <v>15</v>
      </c>
      <c r="E40" s="4" t="s">
        <v>16</v>
      </c>
      <c r="F40" s="4">
        <v>21</v>
      </c>
      <c r="G40" s="4">
        <v>30</v>
      </c>
      <c r="H40" s="4">
        <v>200</v>
      </c>
      <c r="I40" s="4" t="s">
        <v>17</v>
      </c>
      <c r="J40" s="4" t="s">
        <v>97</v>
      </c>
      <c r="K40" s="4" t="s">
        <v>98</v>
      </c>
      <c r="L40" s="52"/>
      <c r="M40" s="49">
        <v>1</v>
      </c>
      <c r="N40" s="4"/>
      <c r="O40" s="4">
        <v>4</v>
      </c>
      <c r="P40" s="50"/>
    </row>
    <row r="41" spans="1:16" ht="31.5" x14ac:dyDescent="0.25">
      <c r="A41" s="2" t="s">
        <v>99</v>
      </c>
      <c r="B41" s="3" t="s">
        <v>13</v>
      </c>
      <c r="C41" s="4" t="s">
        <v>14</v>
      </c>
      <c r="D41" s="4" t="s">
        <v>15</v>
      </c>
      <c r="E41" s="4" t="s">
        <v>16</v>
      </c>
      <c r="F41" s="4">
        <v>21</v>
      </c>
      <c r="G41" s="4">
        <v>30</v>
      </c>
      <c r="H41" s="4">
        <v>400</v>
      </c>
      <c r="I41" s="4" t="s">
        <v>17</v>
      </c>
      <c r="J41" s="4" t="s">
        <v>100</v>
      </c>
      <c r="K41" s="4" t="s">
        <v>101</v>
      </c>
      <c r="L41" s="52"/>
      <c r="M41" s="49">
        <v>1</v>
      </c>
      <c r="N41" s="4"/>
      <c r="O41" s="4">
        <v>8</v>
      </c>
      <c r="P41" s="50"/>
    </row>
    <row r="42" spans="1:16" ht="31.5" x14ac:dyDescent="0.25">
      <c r="A42" s="2" t="s">
        <v>102</v>
      </c>
      <c r="B42" s="3" t="s">
        <v>103</v>
      </c>
      <c r="C42" s="8" t="s">
        <v>104</v>
      </c>
      <c r="D42" s="4" t="s">
        <v>15</v>
      </c>
      <c r="E42" s="4" t="s">
        <v>16</v>
      </c>
      <c r="F42" s="4">
        <v>21</v>
      </c>
      <c r="G42" s="4">
        <v>30</v>
      </c>
      <c r="H42" s="4">
        <v>200</v>
      </c>
      <c r="I42" s="4" t="s">
        <v>17</v>
      </c>
      <c r="J42" s="4" t="s">
        <v>105</v>
      </c>
      <c r="K42" s="4" t="s">
        <v>106</v>
      </c>
      <c r="L42" s="52"/>
      <c r="M42" s="49">
        <v>1</v>
      </c>
      <c r="N42" s="4"/>
      <c r="O42" s="4">
        <v>4</v>
      </c>
      <c r="P42" s="50"/>
    </row>
    <row r="43" spans="1:16" ht="15.75" x14ac:dyDescent="0.25">
      <c r="A43" s="2" t="s">
        <v>107</v>
      </c>
      <c r="B43" s="3" t="s">
        <v>13</v>
      </c>
      <c r="C43" s="4" t="s">
        <v>14</v>
      </c>
      <c r="D43" s="4" t="s">
        <v>15</v>
      </c>
      <c r="E43" s="4" t="s">
        <v>16</v>
      </c>
      <c r="F43" s="4">
        <v>21</v>
      </c>
      <c r="G43" s="4">
        <v>30</v>
      </c>
      <c r="H43" s="4">
        <v>150</v>
      </c>
      <c r="I43" s="4" t="s">
        <v>17</v>
      </c>
      <c r="J43" s="4" t="s">
        <v>108</v>
      </c>
      <c r="K43" s="4" t="s">
        <v>109</v>
      </c>
      <c r="L43" s="52"/>
      <c r="M43" s="49">
        <v>1</v>
      </c>
      <c r="N43" s="4"/>
      <c r="O43" s="4">
        <v>3</v>
      </c>
      <c r="P43" s="50"/>
    </row>
    <row r="44" spans="1:16" ht="31.5" x14ac:dyDescent="0.25">
      <c r="A44" s="2" t="s">
        <v>162</v>
      </c>
      <c r="B44" s="3" t="s">
        <v>163</v>
      </c>
      <c r="C44" s="4" t="s">
        <v>164</v>
      </c>
      <c r="D44" s="4" t="s">
        <v>165</v>
      </c>
      <c r="E44" s="4" t="s">
        <v>166</v>
      </c>
      <c r="F44" s="4">
        <v>92</v>
      </c>
      <c r="G44" s="4">
        <v>30</v>
      </c>
      <c r="H44" s="4">
        <v>200</v>
      </c>
      <c r="I44" s="4" t="s">
        <v>17</v>
      </c>
      <c r="J44" s="4" t="s">
        <v>167</v>
      </c>
      <c r="K44" s="4" t="s">
        <v>168</v>
      </c>
      <c r="L44" s="52"/>
      <c r="M44" s="49">
        <v>1</v>
      </c>
      <c r="N44" s="4"/>
      <c r="O44" s="4">
        <v>4</v>
      </c>
      <c r="P44" s="50"/>
    </row>
    <row r="45" spans="1:16" ht="31.5" x14ac:dyDescent="0.25">
      <c r="A45" s="2" t="s">
        <v>131</v>
      </c>
      <c r="B45" s="3" t="s">
        <v>132</v>
      </c>
      <c r="C45" s="4" t="s">
        <v>133</v>
      </c>
      <c r="D45" s="4" t="s">
        <v>134</v>
      </c>
      <c r="E45" s="4" t="s">
        <v>135</v>
      </c>
      <c r="F45" s="4">
        <v>71</v>
      </c>
      <c r="G45" s="4">
        <v>30</v>
      </c>
      <c r="H45" s="4">
        <v>300</v>
      </c>
      <c r="I45" s="4" t="s">
        <v>17</v>
      </c>
      <c r="J45" s="4" t="s">
        <v>136</v>
      </c>
      <c r="K45" s="4" t="s">
        <v>137</v>
      </c>
      <c r="L45" s="52"/>
      <c r="M45" s="49">
        <v>1</v>
      </c>
      <c r="N45" s="4"/>
      <c r="O45" s="4">
        <v>6</v>
      </c>
      <c r="P45" s="50"/>
    </row>
    <row r="46" spans="1:16" ht="63" x14ac:dyDescent="0.25">
      <c r="A46" s="2" t="s">
        <v>169</v>
      </c>
      <c r="B46" s="3" t="s">
        <v>170</v>
      </c>
      <c r="C46" s="8" t="s">
        <v>171</v>
      </c>
      <c r="D46" s="4" t="s">
        <v>172</v>
      </c>
      <c r="E46" s="4" t="s">
        <v>173</v>
      </c>
      <c r="F46" s="4">
        <v>61</v>
      </c>
      <c r="G46" s="4">
        <v>30</v>
      </c>
      <c r="H46" s="4">
        <v>300</v>
      </c>
      <c r="I46" s="4" t="s">
        <v>17</v>
      </c>
      <c r="J46" s="4" t="s">
        <v>174</v>
      </c>
      <c r="K46" s="4" t="s">
        <v>175</v>
      </c>
      <c r="L46" s="52">
        <v>50</v>
      </c>
      <c r="M46" s="49">
        <v>1</v>
      </c>
      <c r="N46" s="4"/>
      <c r="O46" s="4">
        <v>6</v>
      </c>
      <c r="P46" s="50"/>
    </row>
    <row r="47" spans="1:16" ht="32.25" thickBot="1" x14ac:dyDescent="0.3">
      <c r="A47" s="2" t="s">
        <v>176</v>
      </c>
      <c r="B47" s="3" t="s">
        <v>177</v>
      </c>
      <c r="C47" s="4" t="s">
        <v>178</v>
      </c>
      <c r="D47" s="4" t="s">
        <v>179</v>
      </c>
      <c r="E47" s="4" t="s">
        <v>180</v>
      </c>
      <c r="F47" s="4">
        <v>31</v>
      </c>
      <c r="G47" s="4">
        <v>30</v>
      </c>
      <c r="H47" s="4">
        <v>200</v>
      </c>
      <c r="I47" s="4" t="s">
        <v>17</v>
      </c>
      <c r="J47" s="4" t="s">
        <v>181</v>
      </c>
      <c r="K47" s="4" t="s">
        <v>182</v>
      </c>
      <c r="L47" s="52"/>
      <c r="M47" s="53">
        <v>1</v>
      </c>
      <c r="N47" s="54"/>
      <c r="O47" s="54">
        <v>4</v>
      </c>
      <c r="P47" s="55"/>
    </row>
    <row r="48" spans="1:16" ht="32.25" thickBot="1" x14ac:dyDescent="0.3">
      <c r="A48" s="2" t="s">
        <v>155</v>
      </c>
      <c r="B48" s="3" t="s">
        <v>156</v>
      </c>
      <c r="C48" s="4" t="s">
        <v>157</v>
      </c>
      <c r="D48" s="4" t="s">
        <v>158</v>
      </c>
      <c r="E48" s="4" t="s">
        <v>159</v>
      </c>
      <c r="F48" s="4">
        <v>81</v>
      </c>
      <c r="G48" s="4">
        <v>30</v>
      </c>
      <c r="H48" s="4">
        <v>300</v>
      </c>
      <c r="I48" s="4" t="s">
        <v>17</v>
      </c>
      <c r="J48" s="4" t="s">
        <v>160</v>
      </c>
      <c r="K48" s="4" t="s">
        <v>161</v>
      </c>
      <c r="L48" s="52">
        <v>50</v>
      </c>
      <c r="M48" s="53">
        <v>1</v>
      </c>
      <c r="N48" s="54"/>
      <c r="O48" s="54">
        <v>6</v>
      </c>
      <c r="P48" s="55"/>
    </row>
    <row r="49" spans="1:16" ht="16.5" thickBot="1" x14ac:dyDescent="0.3">
      <c r="A49" s="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>
        <f>SUM(O33:O48)</f>
        <v>102</v>
      </c>
      <c r="P49" s="7"/>
    </row>
    <row r="50" spans="1:16" ht="15.75" x14ac:dyDescent="0.25">
      <c r="A50" s="83" t="s">
        <v>208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5" t="s">
        <v>203</v>
      </c>
      <c r="N50" s="86"/>
      <c r="O50" s="86"/>
      <c r="P50" s="87"/>
    </row>
    <row r="51" spans="1:16" ht="31.5" x14ac:dyDescent="0.25">
      <c r="A51" s="1" t="s">
        <v>1</v>
      </c>
      <c r="B51" s="1" t="s">
        <v>2</v>
      </c>
      <c r="C51" s="1" t="s">
        <v>3</v>
      </c>
      <c r="D51" s="1" t="s">
        <v>4</v>
      </c>
      <c r="E51" s="1" t="s">
        <v>5</v>
      </c>
      <c r="F51" s="1" t="s">
        <v>6</v>
      </c>
      <c r="G51" s="88" t="s">
        <v>209</v>
      </c>
      <c r="H51" s="89"/>
      <c r="I51" s="1" t="s">
        <v>9</v>
      </c>
      <c r="J51" s="1" t="s">
        <v>10</v>
      </c>
      <c r="K51" s="1" t="s">
        <v>11</v>
      </c>
      <c r="L51" s="51" t="s">
        <v>130</v>
      </c>
      <c r="M51" s="47" t="s">
        <v>204</v>
      </c>
      <c r="N51" s="1" t="s">
        <v>205</v>
      </c>
      <c r="O51" s="1" t="s">
        <v>206</v>
      </c>
      <c r="P51" s="48" t="s">
        <v>207</v>
      </c>
    </row>
    <row r="52" spans="1:16" ht="48" thickBot="1" x14ac:dyDescent="0.3">
      <c r="A52" s="2" t="s">
        <v>210</v>
      </c>
      <c r="B52" s="3" t="s">
        <v>211</v>
      </c>
      <c r="C52" s="4" t="s">
        <v>212</v>
      </c>
      <c r="D52" s="4" t="s">
        <v>213</v>
      </c>
      <c r="E52" s="4" t="s">
        <v>214</v>
      </c>
      <c r="F52" s="4">
        <v>69</v>
      </c>
      <c r="G52" s="90">
        <v>10</v>
      </c>
      <c r="H52" s="91"/>
      <c r="I52" s="4" t="s">
        <v>24</v>
      </c>
      <c r="J52" s="4" t="s">
        <v>25</v>
      </c>
      <c r="K52" s="4" t="s">
        <v>25</v>
      </c>
      <c r="L52" s="52">
        <v>10</v>
      </c>
      <c r="M52" s="53"/>
      <c r="N52" s="54"/>
      <c r="O52" s="54"/>
      <c r="P52" s="55">
        <v>10</v>
      </c>
    </row>
    <row r="53" spans="1:16" ht="15.75" x14ac:dyDescent="0.25">
      <c r="A53" s="6"/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ht="15.75" x14ac:dyDescent="0.25">
      <c r="A54" s="92" t="s">
        <v>215</v>
      </c>
      <c r="B54" s="92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ht="31.5" x14ac:dyDescent="0.25">
      <c r="A55" s="1" t="s">
        <v>1</v>
      </c>
      <c r="B55" s="1" t="s">
        <v>216</v>
      </c>
      <c r="C55" s="1" t="s">
        <v>3</v>
      </c>
      <c r="D55" s="1" t="s">
        <v>4</v>
      </c>
      <c r="E55" s="1" t="s">
        <v>5</v>
      </c>
      <c r="F55" s="1" t="s">
        <v>6</v>
      </c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5.75" x14ac:dyDescent="0.25">
      <c r="A56" s="2" t="s">
        <v>12</v>
      </c>
      <c r="B56" s="3" t="s">
        <v>217</v>
      </c>
      <c r="C56" s="4" t="s">
        <v>14</v>
      </c>
      <c r="D56" s="82" t="s">
        <v>15</v>
      </c>
      <c r="E56" s="4" t="s">
        <v>16</v>
      </c>
      <c r="F56" s="4">
        <v>21</v>
      </c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5.75" x14ac:dyDescent="0.25">
      <c r="A57" s="2" t="s">
        <v>218</v>
      </c>
      <c r="B57" s="3" t="s">
        <v>219</v>
      </c>
      <c r="C57" s="4" t="s">
        <v>222</v>
      </c>
      <c r="D57" s="82"/>
      <c r="E57" s="4" t="s">
        <v>16</v>
      </c>
      <c r="F57" s="4">
        <v>21</v>
      </c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5.75" x14ac:dyDescent="0.25">
      <c r="A58" s="2" t="s">
        <v>83</v>
      </c>
      <c r="B58" s="3" t="s">
        <v>220</v>
      </c>
      <c r="C58" s="4" t="s">
        <v>223</v>
      </c>
      <c r="D58" s="82"/>
      <c r="E58" s="4" t="s">
        <v>16</v>
      </c>
      <c r="F58" s="4">
        <v>21</v>
      </c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5.75" x14ac:dyDescent="0.25">
      <c r="A59" s="2" t="s">
        <v>20</v>
      </c>
      <c r="B59" s="3" t="s">
        <v>221</v>
      </c>
      <c r="C59" s="4" t="s">
        <v>224</v>
      </c>
      <c r="D59" s="82"/>
      <c r="E59" s="4" t="s">
        <v>16</v>
      </c>
      <c r="F59" s="4">
        <v>21</v>
      </c>
      <c r="G59" s="7"/>
      <c r="H59" s="7"/>
      <c r="I59" s="7"/>
      <c r="J59" s="7"/>
      <c r="K59" s="7"/>
      <c r="L59" s="7"/>
      <c r="M59" s="7"/>
      <c r="N59" s="7"/>
      <c r="O59" s="7"/>
      <c r="P59" s="7"/>
    </row>
  </sheetData>
  <mergeCells count="11">
    <mergeCell ref="A31:L31"/>
    <mergeCell ref="A5:K6"/>
    <mergeCell ref="A8:L8"/>
    <mergeCell ref="M8:P8"/>
    <mergeCell ref="M31:P31"/>
    <mergeCell ref="D56:D59"/>
    <mergeCell ref="A50:L50"/>
    <mergeCell ref="M50:P50"/>
    <mergeCell ref="G51:H51"/>
    <mergeCell ref="G52:H52"/>
    <mergeCell ref="A54:B54"/>
  </mergeCells>
  <phoneticPr fontId="16" type="noConversion"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2279-E56B-47DE-87F8-C0692849B9C6}">
  <sheetPr>
    <pageSetUpPr fitToPage="1"/>
  </sheetPr>
  <dimension ref="B6:N44"/>
  <sheetViews>
    <sheetView topLeftCell="A16" zoomScale="65" zoomScaleNormal="65" workbookViewId="0">
      <selection activeCell="L21" sqref="L21"/>
    </sheetView>
  </sheetViews>
  <sheetFormatPr defaultRowHeight="15" x14ac:dyDescent="0.25"/>
  <cols>
    <col min="3" max="3" width="78" bestFit="1" customWidth="1"/>
    <col min="4" max="4" width="18.7109375" style="36" bestFit="1" customWidth="1"/>
    <col min="5" max="5" width="23.7109375" customWidth="1"/>
    <col min="6" max="6" width="21.42578125" customWidth="1"/>
    <col min="7" max="7" width="22.7109375" customWidth="1"/>
    <col min="8" max="8" width="20.85546875" customWidth="1"/>
    <col min="9" max="9" width="23.42578125" bestFit="1" customWidth="1"/>
    <col min="10" max="10" width="25" bestFit="1" customWidth="1"/>
  </cols>
  <sheetData>
    <row r="6" spans="2:14" ht="31.5" customHeight="1" x14ac:dyDescent="0.25">
      <c r="C6" s="34" t="s">
        <v>183</v>
      </c>
      <c r="D6" s="43"/>
      <c r="E6" s="32"/>
      <c r="F6" s="32"/>
      <c r="G6" s="32"/>
      <c r="H6" s="33"/>
      <c r="I6" s="32"/>
      <c r="J6" s="32"/>
      <c r="K6" s="32"/>
      <c r="L6" s="32"/>
      <c r="M6" s="32"/>
      <c r="N6" s="32"/>
    </row>
    <row r="7" spans="2:14" ht="45.75" customHeight="1" x14ac:dyDescent="0.25">
      <c r="C7" s="93" t="s">
        <v>127</v>
      </c>
      <c r="D7" s="93"/>
      <c r="E7" s="93"/>
      <c r="F7" s="93"/>
      <c r="G7" s="93"/>
      <c r="H7" s="93"/>
      <c r="I7" s="93"/>
      <c r="J7" s="93"/>
      <c r="K7" s="32"/>
      <c r="L7" s="32"/>
      <c r="M7" s="32"/>
      <c r="N7" s="32"/>
    </row>
    <row r="8" spans="2:14" ht="52.5" customHeight="1" x14ac:dyDescent="0.25">
      <c r="C8" s="93"/>
      <c r="D8" s="93"/>
      <c r="E8" s="93"/>
      <c r="F8" s="93"/>
      <c r="G8" s="93"/>
      <c r="H8" s="93"/>
      <c r="I8" s="93"/>
      <c r="J8" s="93"/>
      <c r="K8" s="31"/>
      <c r="L8" s="31"/>
      <c r="M8" s="31"/>
      <c r="N8" s="31"/>
    </row>
    <row r="9" spans="2:14" ht="18.75" customHeight="1" x14ac:dyDescent="0.25">
      <c r="B9" s="97" t="s">
        <v>231</v>
      </c>
      <c r="C9" s="97"/>
      <c r="D9" s="97"/>
      <c r="E9" s="97"/>
      <c r="F9" s="97"/>
      <c r="G9" s="97"/>
      <c r="H9" s="97"/>
      <c r="I9" s="97"/>
      <c r="J9" s="97"/>
      <c r="K9" s="31"/>
      <c r="L9" s="31"/>
      <c r="M9" s="31"/>
      <c r="N9" s="31"/>
    </row>
    <row r="10" spans="2:14" ht="18.75" customHeight="1" x14ac:dyDescent="0.25">
      <c r="B10" s="37"/>
      <c r="C10" s="37"/>
      <c r="D10" s="37"/>
      <c r="E10" s="37"/>
      <c r="F10" s="37"/>
      <c r="G10" s="37"/>
      <c r="H10" s="37"/>
      <c r="I10" s="37"/>
      <c r="J10" s="37"/>
      <c r="K10" s="31"/>
      <c r="L10" s="31"/>
      <c r="M10" s="31"/>
      <c r="N10" s="31"/>
    </row>
    <row r="11" spans="2:14" x14ac:dyDescent="0.25">
      <c r="B11" s="96" t="s">
        <v>184</v>
      </c>
      <c r="C11" s="96" t="s">
        <v>128</v>
      </c>
      <c r="D11" s="96" t="s">
        <v>197</v>
      </c>
      <c r="E11" s="95" t="s">
        <v>230</v>
      </c>
      <c r="F11" s="94" t="s">
        <v>233</v>
      </c>
      <c r="G11" s="94" t="s">
        <v>234</v>
      </c>
      <c r="H11" s="95" t="s">
        <v>225</v>
      </c>
      <c r="I11" s="95" t="s">
        <v>226</v>
      </c>
      <c r="J11" s="95" t="s">
        <v>227</v>
      </c>
    </row>
    <row r="12" spans="2:14" s="46" customFormat="1" ht="28.5" customHeight="1" x14ac:dyDescent="0.25">
      <c r="B12" s="96"/>
      <c r="C12" s="96"/>
      <c r="D12" s="96"/>
      <c r="E12" s="95"/>
      <c r="F12" s="94"/>
      <c r="G12" s="94"/>
      <c r="H12" s="95"/>
      <c r="I12" s="95"/>
      <c r="J12" s="95"/>
    </row>
    <row r="13" spans="2:14" x14ac:dyDescent="0.25">
      <c r="B13" s="38">
        <v>1</v>
      </c>
      <c r="C13" s="39" t="s">
        <v>185</v>
      </c>
      <c r="D13" s="44" t="s">
        <v>198</v>
      </c>
      <c r="E13" s="41">
        <v>18</v>
      </c>
      <c r="F13" s="42">
        <f>E13*12</f>
        <v>216</v>
      </c>
      <c r="G13" s="42">
        <f>E13*24</f>
        <v>432</v>
      </c>
      <c r="H13" s="70"/>
      <c r="I13" s="71"/>
      <c r="J13" s="72"/>
    </row>
    <row r="14" spans="2:14" x14ac:dyDescent="0.25">
      <c r="B14" s="38">
        <v>2</v>
      </c>
      <c r="C14" s="39" t="s">
        <v>186</v>
      </c>
      <c r="D14" s="44" t="s">
        <v>198</v>
      </c>
      <c r="E14" s="41">
        <v>30</v>
      </c>
      <c r="F14" s="42">
        <f t="shared" ref="F14:F40" si="0">E14*12</f>
        <v>360</v>
      </c>
      <c r="G14" s="42">
        <f t="shared" ref="G14:G40" si="1">E14*24</f>
        <v>720</v>
      </c>
      <c r="H14" s="70"/>
      <c r="I14" s="71"/>
      <c r="J14" s="72"/>
    </row>
    <row r="15" spans="2:14" x14ac:dyDescent="0.25">
      <c r="B15" s="38">
        <v>3</v>
      </c>
      <c r="C15" s="40" t="s">
        <v>187</v>
      </c>
      <c r="D15" s="44" t="s">
        <v>198</v>
      </c>
      <c r="E15" s="41">
        <v>240</v>
      </c>
      <c r="F15" s="42">
        <f t="shared" si="0"/>
        <v>2880</v>
      </c>
      <c r="G15" s="42">
        <f t="shared" si="1"/>
        <v>5760</v>
      </c>
      <c r="H15" s="70"/>
      <c r="I15" s="71"/>
      <c r="J15" s="72"/>
    </row>
    <row r="16" spans="2:14" x14ac:dyDescent="0.25">
      <c r="B16" s="38">
        <v>4</v>
      </c>
      <c r="C16" s="39" t="s">
        <v>188</v>
      </c>
      <c r="D16" s="44" t="s">
        <v>198</v>
      </c>
      <c r="E16" s="41">
        <v>10</v>
      </c>
      <c r="F16" s="42">
        <f t="shared" si="0"/>
        <v>120</v>
      </c>
      <c r="G16" s="42">
        <f t="shared" si="1"/>
        <v>240</v>
      </c>
      <c r="H16" s="70"/>
      <c r="I16" s="71"/>
      <c r="J16" s="72"/>
    </row>
    <row r="17" spans="2:10" ht="18" x14ac:dyDescent="0.25">
      <c r="B17" s="98" t="s">
        <v>129</v>
      </c>
      <c r="C17" s="98"/>
      <c r="D17" s="98"/>
      <c r="E17" s="98"/>
      <c r="F17" s="98"/>
      <c r="G17" s="98"/>
      <c r="H17" s="73">
        <f>SUM(H13:H16)</f>
        <v>0</v>
      </c>
      <c r="I17" s="73">
        <f>SUM(I13:I16)</f>
        <v>0</v>
      </c>
      <c r="J17" s="74">
        <f>SUM(J13:J16)</f>
        <v>0</v>
      </c>
    </row>
    <row r="18" spans="2:10" s="67" customFormat="1" ht="18" x14ac:dyDescent="0.25">
      <c r="B18" s="64"/>
      <c r="C18" s="64"/>
      <c r="D18" s="64"/>
      <c r="E18" s="64"/>
      <c r="F18" s="64"/>
      <c r="G18" s="64"/>
      <c r="H18" s="65"/>
      <c r="I18" s="65"/>
      <c r="J18" s="66"/>
    </row>
    <row r="19" spans="2:10" x14ac:dyDescent="0.25">
      <c r="B19" s="96" t="s">
        <v>184</v>
      </c>
      <c r="C19" s="96" t="s">
        <v>128</v>
      </c>
      <c r="D19" s="96" t="s">
        <v>197</v>
      </c>
      <c r="E19" s="95" t="s">
        <v>230</v>
      </c>
      <c r="F19" s="94" t="s">
        <v>229</v>
      </c>
      <c r="G19" s="94" t="s">
        <v>228</v>
      </c>
      <c r="H19" s="95" t="s">
        <v>225</v>
      </c>
      <c r="I19" s="95" t="s">
        <v>226</v>
      </c>
      <c r="J19" s="95" t="s">
        <v>227</v>
      </c>
    </row>
    <row r="20" spans="2:10" ht="15" customHeight="1" x14ac:dyDescent="0.25">
      <c r="B20" s="96"/>
      <c r="C20" s="96"/>
      <c r="D20" s="96"/>
      <c r="E20" s="95"/>
      <c r="F20" s="94"/>
      <c r="G20" s="94"/>
      <c r="H20" s="95"/>
      <c r="I20" s="95"/>
      <c r="J20" s="95"/>
    </row>
    <row r="21" spans="2:10" ht="15" customHeight="1" x14ac:dyDescent="0.25">
      <c r="B21" s="38">
        <v>5</v>
      </c>
      <c r="C21" s="40" t="s">
        <v>189</v>
      </c>
      <c r="D21" s="45" t="s">
        <v>199</v>
      </c>
      <c r="E21" s="42">
        <v>114852</v>
      </c>
      <c r="F21" s="42">
        <f t="shared" si="0"/>
        <v>1378224</v>
      </c>
      <c r="G21" s="42">
        <f t="shared" si="1"/>
        <v>2756448</v>
      </c>
      <c r="H21" s="70"/>
      <c r="I21" s="71"/>
      <c r="J21" s="72"/>
    </row>
    <row r="22" spans="2:10" x14ac:dyDescent="0.25">
      <c r="B22" s="38">
        <v>6</v>
      </c>
      <c r="C22" s="40" t="s">
        <v>190</v>
      </c>
      <c r="D22" s="45" t="s">
        <v>199</v>
      </c>
      <c r="E22" s="30">
        <v>69972</v>
      </c>
      <c r="F22" s="42">
        <f t="shared" si="0"/>
        <v>839664</v>
      </c>
      <c r="G22" s="42">
        <f t="shared" si="1"/>
        <v>1679328</v>
      </c>
      <c r="H22" s="70"/>
      <c r="I22" s="71"/>
      <c r="J22" s="72"/>
    </row>
    <row r="23" spans="2:10" x14ac:dyDescent="0.25">
      <c r="B23" s="38">
        <v>7</v>
      </c>
      <c r="C23" s="40" t="s">
        <v>191</v>
      </c>
      <c r="D23" s="45" t="s">
        <v>199</v>
      </c>
      <c r="E23" s="30">
        <v>12444</v>
      </c>
      <c r="F23" s="42">
        <f t="shared" si="0"/>
        <v>149328</v>
      </c>
      <c r="G23" s="42">
        <f t="shared" si="1"/>
        <v>298656</v>
      </c>
      <c r="H23" s="70"/>
      <c r="I23" s="71"/>
      <c r="J23" s="72"/>
    </row>
    <row r="24" spans="2:10" x14ac:dyDescent="0.25">
      <c r="B24" s="38">
        <v>8</v>
      </c>
      <c r="C24" s="40" t="s">
        <v>192</v>
      </c>
      <c r="D24" s="45" t="s">
        <v>199</v>
      </c>
      <c r="E24" s="63">
        <v>6528</v>
      </c>
      <c r="F24" s="42">
        <f t="shared" si="0"/>
        <v>78336</v>
      </c>
      <c r="G24" s="42">
        <f t="shared" si="1"/>
        <v>156672</v>
      </c>
      <c r="H24" s="70"/>
      <c r="I24" s="71"/>
      <c r="J24" s="72"/>
    </row>
    <row r="25" spans="2:10" x14ac:dyDescent="0.25">
      <c r="B25" s="38">
        <v>9</v>
      </c>
      <c r="C25" s="40" t="s">
        <v>193</v>
      </c>
      <c r="D25" s="45" t="s">
        <v>199</v>
      </c>
      <c r="E25" s="63">
        <v>204</v>
      </c>
      <c r="F25" s="42">
        <f t="shared" si="0"/>
        <v>2448</v>
      </c>
      <c r="G25" s="42">
        <f t="shared" si="1"/>
        <v>4896</v>
      </c>
      <c r="H25" s="70"/>
      <c r="I25" s="71"/>
      <c r="J25" s="72"/>
    </row>
    <row r="26" spans="2:10" ht="18" x14ac:dyDescent="0.25">
      <c r="B26" s="98" t="s">
        <v>129</v>
      </c>
      <c r="C26" s="98"/>
      <c r="D26" s="98"/>
      <c r="E26" s="98"/>
      <c r="F26" s="98"/>
      <c r="G26" s="98"/>
      <c r="H26" s="73">
        <f>SUM(H21:H25)</f>
        <v>0</v>
      </c>
      <c r="I26" s="73">
        <f>SUM(I21:I25)</f>
        <v>0</v>
      </c>
      <c r="J26" s="74">
        <f>SUM(J21:J25)</f>
        <v>0</v>
      </c>
    </row>
    <row r="27" spans="2:10" s="67" customFormat="1" ht="18" x14ac:dyDescent="0.25">
      <c r="B27" s="64"/>
      <c r="C27" s="64"/>
      <c r="D27" s="64"/>
      <c r="E27" s="64"/>
      <c r="F27" s="64"/>
      <c r="G27" s="64"/>
      <c r="H27" s="65"/>
      <c r="I27" s="65"/>
      <c r="J27" s="66"/>
    </row>
    <row r="28" spans="2:10" s="67" customFormat="1" ht="18" x14ac:dyDescent="0.25">
      <c r="B28" s="64"/>
      <c r="C28" s="64"/>
      <c r="D28" s="64"/>
      <c r="E28" s="64"/>
      <c r="F28" s="64"/>
      <c r="G28" s="64"/>
      <c r="H28" s="65"/>
      <c r="I28" s="65"/>
      <c r="J28" s="66"/>
    </row>
    <row r="29" spans="2:10" s="67" customFormat="1" ht="18" x14ac:dyDescent="0.25">
      <c r="B29" s="64"/>
      <c r="C29" s="64"/>
      <c r="D29" s="64"/>
      <c r="E29" s="64"/>
      <c r="F29" s="64"/>
      <c r="G29" s="64"/>
      <c r="H29" s="65"/>
      <c r="I29" s="65"/>
      <c r="J29" s="66"/>
    </row>
    <row r="30" spans="2:10" x14ac:dyDescent="0.25">
      <c r="B30" s="56"/>
      <c r="C30" s="57"/>
      <c r="D30" s="58"/>
      <c r="E30" s="59"/>
      <c r="F30" s="60"/>
      <c r="G30" s="60"/>
      <c r="H30" s="61"/>
      <c r="I30" s="61"/>
      <c r="J30" s="62"/>
    </row>
    <row r="31" spans="2:10" ht="18" customHeight="1" x14ac:dyDescent="0.25">
      <c r="B31" s="97" t="s">
        <v>232</v>
      </c>
      <c r="C31" s="97"/>
      <c r="D31" s="97"/>
      <c r="E31" s="97"/>
      <c r="F31" s="97"/>
      <c r="G31" s="97"/>
      <c r="H31" s="97"/>
      <c r="I31" s="97"/>
      <c r="J31" s="97"/>
    </row>
    <row r="32" spans="2:10" x14ac:dyDescent="0.25">
      <c r="B32" s="96" t="s">
        <v>184</v>
      </c>
      <c r="C32" s="96" t="s">
        <v>128</v>
      </c>
      <c r="D32" s="96" t="s">
        <v>197</v>
      </c>
      <c r="E32" s="95" t="s">
        <v>230</v>
      </c>
      <c r="F32" s="94" t="s">
        <v>229</v>
      </c>
      <c r="G32" s="94" t="s">
        <v>228</v>
      </c>
      <c r="H32" s="95" t="s">
        <v>225</v>
      </c>
      <c r="I32" s="95" t="s">
        <v>226</v>
      </c>
      <c r="J32" s="95" t="s">
        <v>227</v>
      </c>
    </row>
    <row r="33" spans="2:10" ht="15" customHeight="1" x14ac:dyDescent="0.25">
      <c r="B33" s="96"/>
      <c r="C33" s="96"/>
      <c r="D33" s="96"/>
      <c r="E33" s="95"/>
      <c r="F33" s="94"/>
      <c r="G33" s="94"/>
      <c r="H33" s="95"/>
      <c r="I33" s="95"/>
      <c r="J33" s="95"/>
    </row>
    <row r="34" spans="2:10" x14ac:dyDescent="0.25">
      <c r="B34" s="38">
        <v>10</v>
      </c>
      <c r="C34" s="40" t="s">
        <v>194</v>
      </c>
      <c r="D34" s="45" t="s">
        <v>1</v>
      </c>
      <c r="E34" s="63">
        <v>4</v>
      </c>
      <c r="F34" s="42">
        <f t="shared" si="0"/>
        <v>48</v>
      </c>
      <c r="G34" s="42">
        <f t="shared" si="1"/>
        <v>96</v>
      </c>
      <c r="H34" s="70"/>
      <c r="I34" s="70"/>
      <c r="J34" s="75"/>
    </row>
    <row r="35" spans="2:10" ht="18" x14ac:dyDescent="0.25">
      <c r="B35" s="98" t="s">
        <v>129</v>
      </c>
      <c r="C35" s="98"/>
      <c r="D35" s="98"/>
      <c r="E35" s="98"/>
      <c r="F35" s="98"/>
      <c r="G35" s="98"/>
      <c r="H35" s="81"/>
      <c r="I35" s="76"/>
      <c r="J35" s="77"/>
    </row>
    <row r="36" spans="2:10" s="67" customFormat="1" ht="18" x14ac:dyDescent="0.25">
      <c r="B36" s="64"/>
      <c r="C36" s="64"/>
      <c r="D36" s="64"/>
      <c r="E36" s="64"/>
      <c r="F36" s="64"/>
      <c r="G36" s="64"/>
      <c r="H36" s="65"/>
      <c r="I36" s="65"/>
      <c r="J36" s="66"/>
    </row>
    <row r="37" spans="2:10" x14ac:dyDescent="0.25">
      <c r="B37" s="96" t="s">
        <v>184</v>
      </c>
      <c r="C37" s="96" t="s">
        <v>128</v>
      </c>
      <c r="D37" s="96" t="s">
        <v>197</v>
      </c>
      <c r="E37" s="95" t="s">
        <v>230</v>
      </c>
      <c r="F37" s="94" t="s">
        <v>229</v>
      </c>
      <c r="G37" s="94" t="s">
        <v>228</v>
      </c>
      <c r="H37" s="95" t="s">
        <v>225</v>
      </c>
      <c r="I37" s="95" t="s">
        <v>226</v>
      </c>
      <c r="J37" s="95" t="s">
        <v>227</v>
      </c>
    </row>
    <row r="38" spans="2:10" x14ac:dyDescent="0.25">
      <c r="B38" s="96"/>
      <c r="C38" s="96"/>
      <c r="D38" s="96"/>
      <c r="E38" s="95"/>
      <c r="F38" s="94"/>
      <c r="G38" s="94"/>
      <c r="H38" s="95"/>
      <c r="I38" s="95"/>
      <c r="J38" s="95"/>
    </row>
    <row r="39" spans="2:10" x14ac:dyDescent="0.25">
      <c r="B39" s="38">
        <v>11</v>
      </c>
      <c r="C39" s="40" t="s">
        <v>195</v>
      </c>
      <c r="D39" s="45" t="s">
        <v>199</v>
      </c>
      <c r="E39" s="63">
        <v>2964</v>
      </c>
      <c r="F39" s="42">
        <f t="shared" si="0"/>
        <v>35568</v>
      </c>
      <c r="G39" s="42">
        <f t="shared" si="1"/>
        <v>71136</v>
      </c>
      <c r="H39" s="70"/>
      <c r="I39" s="71"/>
      <c r="J39" s="72"/>
    </row>
    <row r="40" spans="2:10" x14ac:dyDescent="0.25">
      <c r="B40" s="38">
        <v>12</v>
      </c>
      <c r="C40" s="40" t="s">
        <v>196</v>
      </c>
      <c r="D40" s="45" t="s">
        <v>199</v>
      </c>
      <c r="E40" s="63">
        <v>4067</v>
      </c>
      <c r="F40" s="42">
        <f t="shared" si="0"/>
        <v>48804</v>
      </c>
      <c r="G40" s="42">
        <f t="shared" si="1"/>
        <v>97608</v>
      </c>
      <c r="H40" s="70"/>
      <c r="I40" s="71"/>
      <c r="J40" s="72"/>
    </row>
    <row r="41" spans="2:10" ht="18" x14ac:dyDescent="0.25">
      <c r="B41" s="98" t="s">
        <v>129</v>
      </c>
      <c r="C41" s="98"/>
      <c r="D41" s="98"/>
      <c r="E41" s="98"/>
      <c r="F41" s="98"/>
      <c r="G41" s="98"/>
      <c r="H41" s="78">
        <f>SUM(H39:H40)</f>
        <v>0</v>
      </c>
      <c r="I41" s="78">
        <f>SUM(I39:I40)</f>
        <v>0</v>
      </c>
      <c r="J41" s="78">
        <f>SUM(J39:J40)</f>
        <v>0</v>
      </c>
    </row>
    <row r="43" spans="2:10" ht="18.75" x14ac:dyDescent="0.3">
      <c r="B43" s="99" t="s">
        <v>236</v>
      </c>
      <c r="C43" s="99"/>
      <c r="D43" s="99"/>
      <c r="E43" s="99"/>
      <c r="F43" s="99"/>
      <c r="G43" s="99"/>
      <c r="H43" s="80" t="s">
        <v>237</v>
      </c>
      <c r="I43" s="80" t="s">
        <v>238</v>
      </c>
      <c r="J43" s="80" t="s">
        <v>239</v>
      </c>
    </row>
    <row r="44" spans="2:10" ht="28.5" customHeight="1" x14ac:dyDescent="0.3">
      <c r="B44" s="99"/>
      <c r="C44" s="99"/>
      <c r="D44" s="99"/>
      <c r="E44" s="99"/>
      <c r="F44" s="99"/>
      <c r="G44" s="99"/>
      <c r="H44" s="79">
        <f>H17+H26+H35+H41</f>
        <v>0</v>
      </c>
      <c r="I44" s="79">
        <f t="shared" ref="I44:J44" si="2">I17+I26+I35+I41</f>
        <v>0</v>
      </c>
      <c r="J44" s="79">
        <f t="shared" si="2"/>
        <v>0</v>
      </c>
    </row>
  </sheetData>
  <mergeCells count="44">
    <mergeCell ref="B43:G44"/>
    <mergeCell ref="B11:B12"/>
    <mergeCell ref="B41:G41"/>
    <mergeCell ref="B9:J9"/>
    <mergeCell ref="G11:G12"/>
    <mergeCell ref="J11:J12"/>
    <mergeCell ref="D11:D12"/>
    <mergeCell ref="B26:G26"/>
    <mergeCell ref="G32:G33"/>
    <mergeCell ref="H32:H33"/>
    <mergeCell ref="I32:I33"/>
    <mergeCell ref="J32:J33"/>
    <mergeCell ref="B32:B33"/>
    <mergeCell ref="C32:C33"/>
    <mergeCell ref="D32:D33"/>
    <mergeCell ref="E32:E33"/>
    <mergeCell ref="C7:J8"/>
    <mergeCell ref="C11:C12"/>
    <mergeCell ref="E11:E12"/>
    <mergeCell ref="F11:F12"/>
    <mergeCell ref="H11:H12"/>
    <mergeCell ref="I11:I12"/>
    <mergeCell ref="B17:G17"/>
    <mergeCell ref="B35:G35"/>
    <mergeCell ref="F32:F33"/>
    <mergeCell ref="E19:E20"/>
    <mergeCell ref="F19:F20"/>
    <mergeCell ref="G19:G20"/>
    <mergeCell ref="G37:G38"/>
    <mergeCell ref="H37:H38"/>
    <mergeCell ref="I37:I38"/>
    <mergeCell ref="J37:J38"/>
    <mergeCell ref="B19:B20"/>
    <mergeCell ref="C19:C20"/>
    <mergeCell ref="D19:D20"/>
    <mergeCell ref="B37:B38"/>
    <mergeCell ref="C37:C38"/>
    <mergeCell ref="D37:D38"/>
    <mergeCell ref="E37:E38"/>
    <mergeCell ref="F37:F38"/>
    <mergeCell ref="I19:I20"/>
    <mergeCell ref="B31:J31"/>
    <mergeCell ref="J19:J20"/>
    <mergeCell ref="H19:H20"/>
  </mergeCells>
  <pageMargins left="0.511811024" right="0.511811024" top="0.78740157499999996" bottom="0.78740157499999996" header="0.31496062000000002" footer="0.31496062000000002"/>
  <pageSetup paperSize="9" scale="9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F659-C2DE-4261-A935-304FD33CCDDB}">
  <dimension ref="B1:G20"/>
  <sheetViews>
    <sheetView topLeftCell="A12" workbookViewId="0">
      <selection activeCell="F13" sqref="F13"/>
    </sheetView>
  </sheetViews>
  <sheetFormatPr defaultRowHeight="15" x14ac:dyDescent="0.25"/>
  <cols>
    <col min="1" max="1" width="2.42578125" customWidth="1"/>
    <col min="2" max="2" width="20.42578125" customWidth="1"/>
    <col min="3" max="3" width="49.85546875" customWidth="1"/>
    <col min="4" max="5" width="19.85546875" customWidth="1"/>
    <col min="6" max="6" width="44.28515625" customWidth="1"/>
  </cols>
  <sheetData>
    <row r="1" spans="2:7" ht="59.25" customHeight="1" x14ac:dyDescent="0.25">
      <c r="B1" s="22"/>
      <c r="C1" s="23"/>
      <c r="D1" s="23"/>
      <c r="E1" s="23"/>
      <c r="F1" s="24"/>
    </row>
    <row r="2" spans="2:7" ht="21" x14ac:dyDescent="0.25">
      <c r="B2" s="113" t="s">
        <v>110</v>
      </c>
      <c r="C2" s="114"/>
      <c r="D2" s="114"/>
      <c r="E2" s="114"/>
      <c r="F2" s="115"/>
    </row>
    <row r="3" spans="2:7" ht="15.75" x14ac:dyDescent="0.25">
      <c r="B3" s="9"/>
      <c r="C3" s="10"/>
      <c r="D3" s="11"/>
      <c r="E3" s="68"/>
      <c r="F3" s="25"/>
    </row>
    <row r="4" spans="2:7" ht="15.75" x14ac:dyDescent="0.25">
      <c r="B4" s="107" t="s">
        <v>200</v>
      </c>
      <c r="C4" s="108"/>
      <c r="D4" s="108"/>
      <c r="E4" s="108"/>
      <c r="F4" s="109"/>
      <c r="G4" s="12"/>
    </row>
    <row r="5" spans="2:7" ht="15.75" x14ac:dyDescent="0.25">
      <c r="B5" s="104" t="s">
        <v>111</v>
      </c>
      <c r="C5" s="105"/>
      <c r="D5" s="105"/>
      <c r="E5" s="105"/>
      <c r="F5" s="106"/>
      <c r="G5" s="12"/>
    </row>
    <row r="6" spans="2:7" ht="15.75" x14ac:dyDescent="0.25">
      <c r="B6" s="104" t="s">
        <v>112</v>
      </c>
      <c r="C6" s="105"/>
      <c r="D6" s="105"/>
      <c r="E6" s="105"/>
      <c r="F6" s="106"/>
      <c r="G6" s="12"/>
    </row>
    <row r="7" spans="2:7" ht="15.75" x14ac:dyDescent="0.25">
      <c r="B7" s="104" t="s">
        <v>113</v>
      </c>
      <c r="C7" s="105"/>
      <c r="D7" s="26" t="s">
        <v>114</v>
      </c>
      <c r="E7" s="26"/>
      <c r="F7" s="27" t="s">
        <v>115</v>
      </c>
      <c r="G7" s="12"/>
    </row>
    <row r="8" spans="2:7" ht="15.75" x14ac:dyDescent="0.25">
      <c r="B8" s="104" t="s">
        <v>116</v>
      </c>
      <c r="C8" s="105"/>
      <c r="D8" s="105" t="s">
        <v>117</v>
      </c>
      <c r="E8" s="105"/>
      <c r="F8" s="106"/>
      <c r="G8" s="12"/>
    </row>
    <row r="9" spans="2:7" ht="15.75" x14ac:dyDescent="0.25">
      <c r="B9" s="104" t="s">
        <v>118</v>
      </c>
      <c r="C9" s="105"/>
      <c r="D9" s="105" t="s">
        <v>119</v>
      </c>
      <c r="E9" s="105"/>
      <c r="F9" s="106"/>
      <c r="G9" s="12"/>
    </row>
    <row r="10" spans="2:7" ht="15.75" x14ac:dyDescent="0.25">
      <c r="B10" s="13"/>
      <c r="C10" s="26"/>
      <c r="D10" s="26"/>
      <c r="E10" s="26"/>
      <c r="F10" s="27"/>
      <c r="G10" s="12"/>
    </row>
    <row r="11" spans="2:7" ht="15.75" x14ac:dyDescent="0.25">
      <c r="B11" s="14" t="s">
        <v>120</v>
      </c>
      <c r="C11" s="15" t="s">
        <v>121</v>
      </c>
      <c r="D11" s="15" t="s">
        <v>122</v>
      </c>
      <c r="E11" s="69" t="s">
        <v>235</v>
      </c>
      <c r="F11" s="16" t="s">
        <v>201</v>
      </c>
      <c r="G11" s="12"/>
    </row>
    <row r="12" spans="2:7" ht="204.75" x14ac:dyDescent="0.25">
      <c r="B12" s="17">
        <v>1</v>
      </c>
      <c r="C12" s="35" t="s">
        <v>126</v>
      </c>
      <c r="D12" s="18">
        <f>'Detalhamento de custos'!H44</f>
        <v>0</v>
      </c>
      <c r="E12" s="18">
        <f>'Detalhamento de custos'!I44</f>
        <v>0</v>
      </c>
      <c r="F12" s="18">
        <f>'Detalhamento de custos'!J44</f>
        <v>0</v>
      </c>
      <c r="G12" s="12"/>
    </row>
    <row r="13" spans="2:7" ht="15.75" x14ac:dyDescent="0.25">
      <c r="B13" s="116" t="s">
        <v>123</v>
      </c>
      <c r="C13" s="117"/>
      <c r="D13" s="117"/>
      <c r="E13" s="69"/>
      <c r="F13" s="19"/>
      <c r="G13" s="12"/>
    </row>
    <row r="14" spans="2:7" ht="15.75" x14ac:dyDescent="0.25">
      <c r="B14" s="20"/>
      <c r="C14" s="28"/>
      <c r="D14" s="28"/>
      <c r="E14" s="28"/>
      <c r="F14" s="29"/>
      <c r="G14" s="21"/>
    </row>
    <row r="15" spans="2:7" ht="15.75" x14ac:dyDescent="0.25">
      <c r="B15" s="100" t="s">
        <v>202</v>
      </c>
      <c r="C15" s="101"/>
      <c r="D15" s="101"/>
      <c r="E15" s="101"/>
      <c r="F15" s="102"/>
      <c r="G15" s="12"/>
    </row>
    <row r="16" spans="2:7" x14ac:dyDescent="0.25">
      <c r="B16" s="103"/>
      <c r="C16" s="101"/>
      <c r="D16" s="101"/>
      <c r="E16" s="101"/>
      <c r="F16" s="102"/>
    </row>
    <row r="17" spans="2:6" ht="15.75" x14ac:dyDescent="0.25">
      <c r="B17" s="107" t="s">
        <v>124</v>
      </c>
      <c r="C17" s="108"/>
      <c r="D17" s="108"/>
      <c r="E17" s="108"/>
      <c r="F17" s="109"/>
    </row>
    <row r="18" spans="2:6" ht="15.75" x14ac:dyDescent="0.25">
      <c r="B18" s="104"/>
      <c r="C18" s="105"/>
      <c r="D18" s="105"/>
      <c r="E18" s="105"/>
      <c r="F18" s="106"/>
    </row>
    <row r="19" spans="2:6" ht="15.75" x14ac:dyDescent="0.25">
      <c r="B19" s="107" t="s">
        <v>125</v>
      </c>
      <c r="C19" s="108"/>
      <c r="D19" s="108"/>
      <c r="E19" s="108"/>
      <c r="F19" s="109"/>
    </row>
    <row r="20" spans="2:6" x14ac:dyDescent="0.25">
      <c r="B20" s="110"/>
      <c r="C20" s="111"/>
      <c r="D20" s="111"/>
      <c r="E20" s="111"/>
      <c r="F20" s="112"/>
    </row>
  </sheetData>
  <mergeCells count="16">
    <mergeCell ref="B15:F16"/>
    <mergeCell ref="B18:F18"/>
    <mergeCell ref="B19:F19"/>
    <mergeCell ref="B20:F20"/>
    <mergeCell ref="B2:F2"/>
    <mergeCell ref="B4:C4"/>
    <mergeCell ref="D4:F4"/>
    <mergeCell ref="B17:F17"/>
    <mergeCell ref="B5:F5"/>
    <mergeCell ref="B6:F6"/>
    <mergeCell ref="B7:C7"/>
    <mergeCell ref="B8:C8"/>
    <mergeCell ref="D8:F8"/>
    <mergeCell ref="B9:C9"/>
    <mergeCell ref="D9:F9"/>
    <mergeCell ref="B13:D1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Entroncamentos</vt:lpstr>
      <vt:lpstr>Detalhamento de custos</vt:lpstr>
      <vt:lpstr>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 CarreiraTaboada</dc:creator>
  <cp:lastModifiedBy>Renata da Silva Maciel</cp:lastModifiedBy>
  <cp:lastPrinted>2024-01-24T12:38:30Z</cp:lastPrinted>
  <dcterms:created xsi:type="dcterms:W3CDTF">2024-01-10T13:42:38Z</dcterms:created>
  <dcterms:modified xsi:type="dcterms:W3CDTF">2024-06-26T12:51:06Z</dcterms:modified>
</cp:coreProperties>
</file>